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https://actuariesindia.sharepoint.com/sites/Exams/Shared Documents/Actuarial Examination/Year 2023_November Exam/Note/Solution/To be send to IT/Formatting in progress/CP2A/"/>
    </mc:Choice>
  </mc:AlternateContent>
  <xr:revisionPtr revIDLastSave="183" documentId="13_ncr:1_{7A6FD0FF-3685-47DF-9D0C-75F2A040EF42}" xr6:coauthVersionLast="47" xr6:coauthVersionMax="47" xr10:uidLastSave="{960B9F4F-2490-4D4E-A166-DC8F202BBAF3}"/>
  <bookViews>
    <workbookView xWindow="-110" yWindow="-110" windowWidth="19420" windowHeight="10300" tabRatio="841" xr2:uid="{00000000-000D-0000-FFFF-FFFF00000000}"/>
  </bookViews>
  <sheets>
    <sheet name="Audit trail" sheetId="51" r:id="rId1"/>
    <sheet name="Player-Wise Data" sheetId="35" r:id="rId2"/>
    <sheet name="Data Checks" sheetId="45" r:id="rId3"/>
    <sheet name="Parameters" sheetId="1" r:id="rId4"/>
    <sheet name="Averages" sheetId="44" r:id="rId5"/>
    <sheet name="Random Numbers" sheetId="40" r:id="rId6"/>
    <sheet name="Random Number Checks" sheetId="50" r:id="rId7"/>
    <sheet name="Runs" sheetId="43" r:id="rId8"/>
    <sheet name="Wickets" sheetId="46" r:id="rId9"/>
    <sheet name="Catches" sheetId="47" r:id="rId10"/>
    <sheet name="Tournament Results" sheetId="48" r:id="rId11"/>
  </sheets>
  <definedNames>
    <definedName name="_xlnm._FilterDatabase" localSheetId="4" hidden="1">Averages!$A$2:$N$112</definedName>
    <definedName name="_xlnm._FilterDatabase" localSheetId="9" hidden="1">Catches!$A$3:$AC$113</definedName>
    <definedName name="_xlnm._FilterDatabase" localSheetId="2" hidden="1">'Data Checks'!$A$8:$F$99</definedName>
    <definedName name="_xlnm._FilterDatabase" localSheetId="1" hidden="1">'Player-Wise Data'!$A$2:$M$2</definedName>
    <definedName name="_xlnm._FilterDatabase" localSheetId="6" hidden="1">'Random Number Checks'!$A$2:$F$76</definedName>
    <definedName name="_xlnm._FilterDatabase" localSheetId="5" hidden="1">'Random Numbers'!$A$2:$A$112</definedName>
    <definedName name="_xlnm._FilterDatabase" localSheetId="7" hidden="1">Runs!$A$3:$D$113</definedName>
    <definedName name="_xlnm._FilterDatabase" localSheetId="10" hidden="1">'Tournament Results'!$A$3:$E$97</definedName>
    <definedName name="_xlnm._FilterDatabase" localSheetId="8" hidden="1">Wickets!$A$3:$AC$113</definedName>
    <definedName name="Points_Table">Parameters!$B$3:$F$7</definedName>
    <definedName name="Points_Table_Match">Parameters!$B$3:$F$3</definedName>
    <definedName name="Price_Money_Per_Point">Parameters!$C$17</definedName>
    <definedName name="Price_Per_Point">Parameters!$C$9</definedName>
    <definedName name="Price_Rounding">Parameters!$C$10</definedName>
    <definedName name="Proj_Rounding">Parameters!$C$11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45" l="1"/>
  <c r="H17" i="45"/>
  <c r="H16" i="45"/>
  <c r="H15" i="45"/>
  <c r="H14" i="45"/>
  <c r="H13" i="45"/>
  <c r="H12" i="45"/>
  <c r="H11" i="45"/>
  <c r="H10" i="45"/>
  <c r="H9" i="45"/>
  <c r="G18" i="45"/>
  <c r="G17" i="45"/>
  <c r="G16" i="45"/>
  <c r="G15" i="45"/>
  <c r="G14" i="45"/>
  <c r="G13" i="45"/>
  <c r="G12" i="45"/>
  <c r="G11" i="45"/>
  <c r="G10" i="45"/>
  <c r="G9" i="45"/>
  <c r="E16" i="48"/>
  <c r="D16" i="48"/>
  <c r="C16" i="48"/>
  <c r="H112" i="44" l="1"/>
  <c r="G112" i="44"/>
  <c r="F112" i="44"/>
  <c r="E112" i="44"/>
  <c r="D112" i="44"/>
  <c r="C112" i="44"/>
  <c r="B112" i="44"/>
  <c r="H111" i="44"/>
  <c r="G111" i="44"/>
  <c r="F111" i="44"/>
  <c r="E111" i="44"/>
  <c r="D111" i="44"/>
  <c r="C111" i="44"/>
  <c r="B111" i="44"/>
  <c r="H110" i="44"/>
  <c r="G110" i="44"/>
  <c r="F110" i="44"/>
  <c r="E110" i="44"/>
  <c r="D110" i="44"/>
  <c r="C110" i="44"/>
  <c r="B110" i="44"/>
  <c r="H109" i="44"/>
  <c r="G109" i="44"/>
  <c r="F109" i="44"/>
  <c r="E109" i="44"/>
  <c r="D109" i="44"/>
  <c r="C109" i="44"/>
  <c r="B109" i="44"/>
  <c r="H108" i="44"/>
  <c r="G108" i="44"/>
  <c r="F108" i="44"/>
  <c r="E108" i="44"/>
  <c r="D108" i="44"/>
  <c r="C108" i="44"/>
  <c r="B108" i="44"/>
  <c r="H107" i="44"/>
  <c r="G107" i="44"/>
  <c r="F107" i="44"/>
  <c r="E107" i="44"/>
  <c r="D107" i="44"/>
  <c r="C107" i="44"/>
  <c r="B107" i="44"/>
  <c r="H106" i="44"/>
  <c r="G106" i="44"/>
  <c r="F106" i="44"/>
  <c r="E106" i="44"/>
  <c r="D106" i="44"/>
  <c r="C106" i="44"/>
  <c r="B106" i="44"/>
  <c r="H105" i="44"/>
  <c r="G105" i="44"/>
  <c r="F105" i="44"/>
  <c r="E105" i="44"/>
  <c r="D105" i="44"/>
  <c r="C105" i="44"/>
  <c r="B105" i="44"/>
  <c r="H104" i="44"/>
  <c r="G104" i="44"/>
  <c r="F104" i="44"/>
  <c r="E104" i="44"/>
  <c r="D104" i="44"/>
  <c r="C104" i="44"/>
  <c r="B104" i="44"/>
  <c r="H103" i="44"/>
  <c r="G103" i="44"/>
  <c r="F103" i="44"/>
  <c r="E103" i="44"/>
  <c r="D103" i="44"/>
  <c r="C103" i="44"/>
  <c r="B103" i="44"/>
  <c r="H102" i="44"/>
  <c r="G102" i="44"/>
  <c r="F102" i="44"/>
  <c r="E102" i="44"/>
  <c r="D102" i="44"/>
  <c r="C102" i="44"/>
  <c r="B102" i="44"/>
  <c r="H101" i="44"/>
  <c r="G101" i="44"/>
  <c r="F101" i="44"/>
  <c r="E101" i="44"/>
  <c r="D101" i="44"/>
  <c r="C101" i="44"/>
  <c r="B101" i="44"/>
  <c r="H100" i="44"/>
  <c r="G100" i="44"/>
  <c r="F100" i="44"/>
  <c r="E100" i="44"/>
  <c r="D100" i="44"/>
  <c r="C100" i="44"/>
  <c r="B100" i="44"/>
  <c r="H99" i="44"/>
  <c r="G99" i="44"/>
  <c r="F99" i="44"/>
  <c r="E99" i="44"/>
  <c r="D99" i="44"/>
  <c r="C99" i="44"/>
  <c r="B99" i="44"/>
  <c r="H98" i="44"/>
  <c r="G98" i="44"/>
  <c r="F98" i="44"/>
  <c r="E98" i="44"/>
  <c r="D98" i="44"/>
  <c r="C98" i="44"/>
  <c r="B98" i="44"/>
  <c r="H97" i="44"/>
  <c r="G97" i="44"/>
  <c r="F97" i="44"/>
  <c r="E97" i="44"/>
  <c r="D97" i="44"/>
  <c r="C97" i="44"/>
  <c r="B97" i="44"/>
  <c r="H96" i="44"/>
  <c r="G96" i="44"/>
  <c r="F96" i="44"/>
  <c r="E96" i="44"/>
  <c r="D96" i="44"/>
  <c r="C96" i="44"/>
  <c r="B96" i="44"/>
  <c r="H95" i="44"/>
  <c r="G95" i="44"/>
  <c r="F95" i="44"/>
  <c r="E95" i="44"/>
  <c r="D95" i="44"/>
  <c r="C95" i="44"/>
  <c r="B95" i="44"/>
  <c r="H94" i="44"/>
  <c r="G94" i="44"/>
  <c r="F94" i="44"/>
  <c r="E94" i="44"/>
  <c r="D94" i="44"/>
  <c r="C94" i="44"/>
  <c r="B94" i="44"/>
  <c r="H93" i="44"/>
  <c r="G93" i="44"/>
  <c r="F93" i="44"/>
  <c r="E93" i="44"/>
  <c r="D93" i="44"/>
  <c r="C93" i="44"/>
  <c r="B93" i="44"/>
  <c r="H92" i="44"/>
  <c r="G92" i="44"/>
  <c r="F92" i="44"/>
  <c r="E92" i="44"/>
  <c r="D92" i="44"/>
  <c r="C92" i="44"/>
  <c r="B92" i="44"/>
  <c r="H91" i="44"/>
  <c r="G91" i="44"/>
  <c r="J127" i="44" s="1"/>
  <c r="F91" i="44"/>
  <c r="E91" i="44"/>
  <c r="D91" i="44"/>
  <c r="C91" i="44"/>
  <c r="B91" i="44"/>
  <c r="H90" i="44"/>
  <c r="G90" i="44"/>
  <c r="F90" i="44"/>
  <c r="E90" i="44"/>
  <c r="D90" i="44"/>
  <c r="C90" i="44"/>
  <c r="B90" i="44"/>
  <c r="H89" i="44"/>
  <c r="G89" i="44"/>
  <c r="F89" i="44"/>
  <c r="E89" i="44"/>
  <c r="D89" i="44"/>
  <c r="C89" i="44"/>
  <c r="B89" i="44"/>
  <c r="H88" i="44"/>
  <c r="G88" i="44"/>
  <c r="F88" i="44"/>
  <c r="E88" i="44"/>
  <c r="D88" i="44"/>
  <c r="C88" i="44"/>
  <c r="B88" i="44"/>
  <c r="H87" i="44"/>
  <c r="G87" i="44"/>
  <c r="F87" i="44"/>
  <c r="E87" i="44"/>
  <c r="D87" i="44"/>
  <c r="C87" i="44"/>
  <c r="B87" i="44"/>
  <c r="H86" i="44"/>
  <c r="G86" i="44"/>
  <c r="F86" i="44"/>
  <c r="E86" i="44"/>
  <c r="D86" i="44"/>
  <c r="C86" i="44"/>
  <c r="B86" i="44"/>
  <c r="H85" i="44"/>
  <c r="G85" i="44"/>
  <c r="F85" i="44"/>
  <c r="E85" i="44"/>
  <c r="D85" i="44"/>
  <c r="C85" i="44"/>
  <c r="B85" i="44"/>
  <c r="H84" i="44"/>
  <c r="G84" i="44"/>
  <c r="F84" i="44"/>
  <c r="E84" i="44"/>
  <c r="D84" i="44"/>
  <c r="C84" i="44"/>
  <c r="B84" i="44"/>
  <c r="H83" i="44"/>
  <c r="G83" i="44"/>
  <c r="F83" i="44"/>
  <c r="E83" i="44"/>
  <c r="D83" i="44"/>
  <c r="C83" i="44"/>
  <c r="B83" i="44"/>
  <c r="H82" i="44"/>
  <c r="G82" i="44"/>
  <c r="F82" i="44"/>
  <c r="E82" i="44"/>
  <c r="D82" i="44"/>
  <c r="C82" i="44"/>
  <c r="B82" i="44"/>
  <c r="H81" i="44"/>
  <c r="G81" i="44"/>
  <c r="F81" i="44"/>
  <c r="E81" i="44"/>
  <c r="D81" i="44"/>
  <c r="C81" i="44"/>
  <c r="B81" i="44"/>
  <c r="H80" i="44"/>
  <c r="G80" i="44"/>
  <c r="F80" i="44"/>
  <c r="E80" i="44"/>
  <c r="D80" i="44"/>
  <c r="C80" i="44"/>
  <c r="B80" i="44"/>
  <c r="H79" i="44"/>
  <c r="G79" i="44"/>
  <c r="F79" i="44"/>
  <c r="E79" i="44"/>
  <c r="D79" i="44"/>
  <c r="C79" i="44"/>
  <c r="B79" i="44"/>
  <c r="H78" i="44"/>
  <c r="G78" i="44"/>
  <c r="F78" i="44"/>
  <c r="E78" i="44"/>
  <c r="D78" i="44"/>
  <c r="C78" i="44"/>
  <c r="B78" i="44"/>
  <c r="H77" i="44"/>
  <c r="G77" i="44"/>
  <c r="F77" i="44"/>
  <c r="E77" i="44"/>
  <c r="D77" i="44"/>
  <c r="C77" i="44"/>
  <c r="B77" i="44"/>
  <c r="H76" i="44"/>
  <c r="G76" i="44"/>
  <c r="F76" i="44"/>
  <c r="E76" i="44"/>
  <c r="D76" i="44"/>
  <c r="C76" i="44"/>
  <c r="B76" i="44"/>
  <c r="H75" i="44"/>
  <c r="G75" i="44"/>
  <c r="F75" i="44"/>
  <c r="E75" i="44"/>
  <c r="D75" i="44"/>
  <c r="C75" i="44"/>
  <c r="B75" i="44"/>
  <c r="H74" i="44"/>
  <c r="G74" i="44"/>
  <c r="F74" i="44"/>
  <c r="E74" i="44"/>
  <c r="D74" i="44"/>
  <c r="C74" i="44"/>
  <c r="B74" i="44"/>
  <c r="H73" i="44"/>
  <c r="G73" i="44"/>
  <c r="F73" i="44"/>
  <c r="E73" i="44"/>
  <c r="D73" i="44"/>
  <c r="C73" i="44"/>
  <c r="B73" i="44"/>
  <c r="H72" i="44"/>
  <c r="G72" i="44"/>
  <c r="F72" i="44"/>
  <c r="E72" i="44"/>
  <c r="D72" i="44"/>
  <c r="C72" i="44"/>
  <c r="B72" i="44"/>
  <c r="H71" i="44"/>
  <c r="G71" i="44"/>
  <c r="F71" i="44"/>
  <c r="E71" i="44"/>
  <c r="D71" i="44"/>
  <c r="C71" i="44"/>
  <c r="B71" i="44"/>
  <c r="H70" i="44"/>
  <c r="G70" i="44"/>
  <c r="F70" i="44"/>
  <c r="E70" i="44"/>
  <c r="D70" i="44"/>
  <c r="C70" i="44"/>
  <c r="B70" i="44"/>
  <c r="H69" i="44"/>
  <c r="G69" i="44"/>
  <c r="F69" i="44"/>
  <c r="E69" i="44"/>
  <c r="D69" i="44"/>
  <c r="C69" i="44"/>
  <c r="B69" i="44"/>
  <c r="H68" i="44"/>
  <c r="G68" i="44"/>
  <c r="F68" i="44"/>
  <c r="E68" i="44"/>
  <c r="D68" i="44"/>
  <c r="C68" i="44"/>
  <c r="B68" i="44"/>
  <c r="H67" i="44"/>
  <c r="G67" i="44"/>
  <c r="F67" i="44"/>
  <c r="E67" i="44"/>
  <c r="D67" i="44"/>
  <c r="C67" i="44"/>
  <c r="B67" i="44"/>
  <c r="H66" i="44"/>
  <c r="G66" i="44"/>
  <c r="F66" i="44"/>
  <c r="E66" i="44"/>
  <c r="D66" i="44"/>
  <c r="C66" i="44"/>
  <c r="B66" i="44"/>
  <c r="H65" i="44"/>
  <c r="G65" i="44"/>
  <c r="F65" i="44"/>
  <c r="E65" i="44"/>
  <c r="D65" i="44"/>
  <c r="C65" i="44"/>
  <c r="B65" i="44"/>
  <c r="H64" i="44"/>
  <c r="G64" i="44"/>
  <c r="F64" i="44"/>
  <c r="E64" i="44"/>
  <c r="D64" i="44"/>
  <c r="C64" i="44"/>
  <c r="B64" i="44"/>
  <c r="H63" i="44"/>
  <c r="G63" i="44"/>
  <c r="F63" i="44"/>
  <c r="E63" i="44"/>
  <c r="D63" i="44"/>
  <c r="C63" i="44"/>
  <c r="B63" i="44"/>
  <c r="H62" i="44"/>
  <c r="G62" i="44"/>
  <c r="F62" i="44"/>
  <c r="E62" i="44"/>
  <c r="D62" i="44"/>
  <c r="C62" i="44"/>
  <c r="B62" i="44"/>
  <c r="H61" i="44"/>
  <c r="G61" i="44"/>
  <c r="F61" i="44"/>
  <c r="E61" i="44"/>
  <c r="D61" i="44"/>
  <c r="C61" i="44"/>
  <c r="B61" i="44"/>
  <c r="H60" i="44"/>
  <c r="G60" i="44"/>
  <c r="F60" i="44"/>
  <c r="E60" i="44"/>
  <c r="D60" i="44"/>
  <c r="C60" i="44"/>
  <c r="B60" i="44"/>
  <c r="H59" i="44"/>
  <c r="G59" i="44"/>
  <c r="F59" i="44"/>
  <c r="E59" i="44"/>
  <c r="D59" i="44"/>
  <c r="C59" i="44"/>
  <c r="B59" i="44"/>
  <c r="H58" i="44"/>
  <c r="G58" i="44"/>
  <c r="F58" i="44"/>
  <c r="E58" i="44"/>
  <c r="D58" i="44"/>
  <c r="C58" i="44"/>
  <c r="B58" i="44"/>
  <c r="H57" i="44"/>
  <c r="G57" i="44"/>
  <c r="F57" i="44"/>
  <c r="E57" i="44"/>
  <c r="D57" i="44"/>
  <c r="C57" i="44"/>
  <c r="B57" i="44"/>
  <c r="H56" i="44"/>
  <c r="G56" i="44"/>
  <c r="F56" i="44"/>
  <c r="E56" i="44"/>
  <c r="D56" i="44"/>
  <c r="C56" i="44"/>
  <c r="B56" i="44"/>
  <c r="H55" i="44"/>
  <c r="G55" i="44"/>
  <c r="F55" i="44"/>
  <c r="E55" i="44"/>
  <c r="D55" i="44"/>
  <c r="C55" i="44"/>
  <c r="B55" i="44"/>
  <c r="H54" i="44"/>
  <c r="G54" i="44"/>
  <c r="F54" i="44"/>
  <c r="E54" i="44"/>
  <c r="D54" i="44"/>
  <c r="C54" i="44"/>
  <c r="B54" i="44"/>
  <c r="H53" i="44"/>
  <c r="G53" i="44"/>
  <c r="F53" i="44"/>
  <c r="E53" i="44"/>
  <c r="D53" i="44"/>
  <c r="C53" i="44"/>
  <c r="B53" i="44"/>
  <c r="H52" i="44"/>
  <c r="G52" i="44"/>
  <c r="F52" i="44"/>
  <c r="E52" i="44"/>
  <c r="D52" i="44"/>
  <c r="C52" i="44"/>
  <c r="B52" i="44"/>
  <c r="H51" i="44"/>
  <c r="G51" i="44"/>
  <c r="F51" i="44"/>
  <c r="E51" i="44"/>
  <c r="D51" i="44"/>
  <c r="C51" i="44"/>
  <c r="B51" i="44"/>
  <c r="H50" i="44"/>
  <c r="G50" i="44"/>
  <c r="F50" i="44"/>
  <c r="E50" i="44"/>
  <c r="D50" i="44"/>
  <c r="C50" i="44"/>
  <c r="B50" i="44"/>
  <c r="H49" i="44"/>
  <c r="G49" i="44"/>
  <c r="F49" i="44"/>
  <c r="E49" i="44"/>
  <c r="D49" i="44"/>
  <c r="C49" i="44"/>
  <c r="B49" i="44"/>
  <c r="H48" i="44"/>
  <c r="G48" i="44"/>
  <c r="F48" i="44"/>
  <c r="E48" i="44"/>
  <c r="D48" i="44"/>
  <c r="C48" i="44"/>
  <c r="B48" i="44"/>
  <c r="H47" i="44"/>
  <c r="G47" i="44"/>
  <c r="F47" i="44"/>
  <c r="E47" i="44"/>
  <c r="D47" i="44"/>
  <c r="C47" i="44"/>
  <c r="B47" i="44"/>
  <c r="H46" i="44"/>
  <c r="G46" i="44"/>
  <c r="F46" i="44"/>
  <c r="E46" i="44"/>
  <c r="D46" i="44"/>
  <c r="C46" i="44"/>
  <c r="B46" i="44"/>
  <c r="H45" i="44"/>
  <c r="G45" i="44"/>
  <c r="F45" i="44"/>
  <c r="E45" i="44"/>
  <c r="D45" i="44"/>
  <c r="C45" i="44"/>
  <c r="B45" i="44"/>
  <c r="H44" i="44"/>
  <c r="G44" i="44"/>
  <c r="F44" i="44"/>
  <c r="E44" i="44"/>
  <c r="D44" i="44"/>
  <c r="C44" i="44"/>
  <c r="B44" i="44"/>
  <c r="H43" i="44"/>
  <c r="G43" i="44"/>
  <c r="F43" i="44"/>
  <c r="E43" i="44"/>
  <c r="D43" i="44"/>
  <c r="C43" i="44"/>
  <c r="B43" i="44"/>
  <c r="H42" i="44"/>
  <c r="G42" i="44"/>
  <c r="F42" i="44"/>
  <c r="E42" i="44"/>
  <c r="D42" i="44"/>
  <c r="C42" i="44"/>
  <c r="B42" i="44"/>
  <c r="H41" i="44"/>
  <c r="G41" i="44"/>
  <c r="F41" i="44"/>
  <c r="E41" i="44"/>
  <c r="D41" i="44"/>
  <c r="C41" i="44"/>
  <c r="B41" i="44"/>
  <c r="H40" i="44"/>
  <c r="G40" i="44"/>
  <c r="F40" i="44"/>
  <c r="E40" i="44"/>
  <c r="D40" i="44"/>
  <c r="C40" i="44"/>
  <c r="B40" i="44"/>
  <c r="H39" i="44"/>
  <c r="G39" i="44"/>
  <c r="F39" i="44"/>
  <c r="E39" i="44"/>
  <c r="D39" i="44"/>
  <c r="C39" i="44"/>
  <c r="B39" i="44"/>
  <c r="H38" i="44"/>
  <c r="G38" i="44"/>
  <c r="F38" i="44"/>
  <c r="E38" i="44"/>
  <c r="D38" i="44"/>
  <c r="C38" i="44"/>
  <c r="B38" i="44"/>
  <c r="H37" i="44"/>
  <c r="G37" i="44"/>
  <c r="F37" i="44"/>
  <c r="E37" i="44"/>
  <c r="D37" i="44"/>
  <c r="C37" i="44"/>
  <c r="B37" i="44"/>
  <c r="H36" i="44"/>
  <c r="G36" i="44"/>
  <c r="F36" i="44"/>
  <c r="E36" i="44"/>
  <c r="D36" i="44"/>
  <c r="C36" i="44"/>
  <c r="B36" i="44"/>
  <c r="H35" i="44"/>
  <c r="G35" i="44"/>
  <c r="F35" i="44"/>
  <c r="E35" i="44"/>
  <c r="D35" i="44"/>
  <c r="C35" i="44"/>
  <c r="B35" i="44"/>
  <c r="H34" i="44"/>
  <c r="G34" i="44"/>
  <c r="F34" i="44"/>
  <c r="E34" i="44"/>
  <c r="D34" i="44"/>
  <c r="C34" i="44"/>
  <c r="B34" i="44"/>
  <c r="H33" i="44"/>
  <c r="G33" i="44"/>
  <c r="F33" i="44"/>
  <c r="E33" i="44"/>
  <c r="D33" i="44"/>
  <c r="C33" i="44"/>
  <c r="B33" i="44"/>
  <c r="H32" i="44"/>
  <c r="G32" i="44"/>
  <c r="F32" i="44"/>
  <c r="E32" i="44"/>
  <c r="D32" i="44"/>
  <c r="C32" i="44"/>
  <c r="B32" i="44"/>
  <c r="H31" i="44"/>
  <c r="G31" i="44"/>
  <c r="F31" i="44"/>
  <c r="E31" i="44"/>
  <c r="D31" i="44"/>
  <c r="C31" i="44"/>
  <c r="B31" i="44"/>
  <c r="H30" i="44"/>
  <c r="G30" i="44"/>
  <c r="F30" i="44"/>
  <c r="E30" i="44"/>
  <c r="D30" i="44"/>
  <c r="C30" i="44"/>
  <c r="B30" i="44"/>
  <c r="H29" i="44"/>
  <c r="G29" i="44"/>
  <c r="F29" i="44"/>
  <c r="E29" i="44"/>
  <c r="D29" i="44"/>
  <c r="C29" i="44"/>
  <c r="B29" i="44"/>
  <c r="H28" i="44"/>
  <c r="G28" i="44"/>
  <c r="F28" i="44"/>
  <c r="E28" i="44"/>
  <c r="D28" i="44"/>
  <c r="C28" i="44"/>
  <c r="B28" i="44"/>
  <c r="H27" i="44"/>
  <c r="G27" i="44"/>
  <c r="F27" i="44"/>
  <c r="E27" i="44"/>
  <c r="D27" i="44"/>
  <c r="C27" i="44"/>
  <c r="B27" i="44"/>
  <c r="H26" i="44"/>
  <c r="G26" i="44"/>
  <c r="F26" i="44"/>
  <c r="E26" i="44"/>
  <c r="D26" i="44"/>
  <c r="C26" i="44"/>
  <c r="B26" i="44"/>
  <c r="H25" i="44"/>
  <c r="G25" i="44"/>
  <c r="F25" i="44"/>
  <c r="E25" i="44"/>
  <c r="D25" i="44"/>
  <c r="C25" i="44"/>
  <c r="B25" i="44"/>
  <c r="H24" i="44"/>
  <c r="G24" i="44"/>
  <c r="F24" i="44"/>
  <c r="E24" i="44"/>
  <c r="D24" i="44"/>
  <c r="C24" i="44"/>
  <c r="B24" i="44"/>
  <c r="H23" i="44"/>
  <c r="G23" i="44"/>
  <c r="F23" i="44"/>
  <c r="E23" i="44"/>
  <c r="D23" i="44"/>
  <c r="C23" i="44"/>
  <c r="B23" i="44"/>
  <c r="H22" i="44"/>
  <c r="G22" i="44"/>
  <c r="F22" i="44"/>
  <c r="E22" i="44"/>
  <c r="D22" i="44"/>
  <c r="C22" i="44"/>
  <c r="B22" i="44"/>
  <c r="H21" i="44"/>
  <c r="G21" i="44"/>
  <c r="F21" i="44"/>
  <c r="E21" i="44"/>
  <c r="D21" i="44"/>
  <c r="C21" i="44"/>
  <c r="B21" i="44"/>
  <c r="H20" i="44"/>
  <c r="G20" i="44"/>
  <c r="F20" i="44"/>
  <c r="E20" i="44"/>
  <c r="D20" i="44"/>
  <c r="C20" i="44"/>
  <c r="B20" i="44"/>
  <c r="H19" i="44"/>
  <c r="G19" i="44"/>
  <c r="F19" i="44"/>
  <c r="E19" i="44"/>
  <c r="D19" i="44"/>
  <c r="C19" i="44"/>
  <c r="B19" i="44"/>
  <c r="H18" i="44"/>
  <c r="G18" i="44"/>
  <c r="F18" i="44"/>
  <c r="E18" i="44"/>
  <c r="D18" i="44"/>
  <c r="C18" i="44"/>
  <c r="B18" i="44"/>
  <c r="H17" i="44"/>
  <c r="G17" i="44"/>
  <c r="F17" i="44"/>
  <c r="E17" i="44"/>
  <c r="D17" i="44"/>
  <c r="C17" i="44"/>
  <c r="B17" i="44"/>
  <c r="H16" i="44"/>
  <c r="G16" i="44"/>
  <c r="F16" i="44"/>
  <c r="E16" i="44"/>
  <c r="D16" i="44"/>
  <c r="C16" i="44"/>
  <c r="B16" i="44"/>
  <c r="H15" i="44"/>
  <c r="G15" i="44"/>
  <c r="F15" i="44"/>
  <c r="E15" i="44"/>
  <c r="D15" i="44"/>
  <c r="C15" i="44"/>
  <c r="B15" i="44"/>
  <c r="H14" i="44"/>
  <c r="G14" i="44"/>
  <c r="F14" i="44"/>
  <c r="E14" i="44"/>
  <c r="D14" i="44"/>
  <c r="C14" i="44"/>
  <c r="B14" i="44"/>
  <c r="H13" i="44"/>
  <c r="G13" i="44"/>
  <c r="F13" i="44"/>
  <c r="E13" i="44"/>
  <c r="D13" i="44"/>
  <c r="C13" i="44"/>
  <c r="B13" i="44"/>
  <c r="H12" i="44"/>
  <c r="G12" i="44"/>
  <c r="F12" i="44"/>
  <c r="E12" i="44"/>
  <c r="D12" i="44"/>
  <c r="C12" i="44"/>
  <c r="B12" i="44"/>
  <c r="H11" i="44"/>
  <c r="G11" i="44"/>
  <c r="F11" i="44"/>
  <c r="E11" i="44"/>
  <c r="D11" i="44"/>
  <c r="C11" i="44"/>
  <c r="B11" i="44"/>
  <c r="H10" i="44"/>
  <c r="G10" i="44"/>
  <c r="F10" i="44"/>
  <c r="E10" i="44"/>
  <c r="D10" i="44"/>
  <c r="C10" i="44"/>
  <c r="B10" i="44"/>
  <c r="H9" i="44"/>
  <c r="G9" i="44"/>
  <c r="F9" i="44"/>
  <c r="E9" i="44"/>
  <c r="D9" i="44"/>
  <c r="I116" i="44" s="1"/>
  <c r="C9" i="44"/>
  <c r="B9" i="44"/>
  <c r="H8" i="44"/>
  <c r="G8" i="44"/>
  <c r="F8" i="44"/>
  <c r="E8" i="44"/>
  <c r="D8" i="44"/>
  <c r="K117" i="44" s="1"/>
  <c r="C8" i="44"/>
  <c r="B8" i="44"/>
  <c r="H7" i="44"/>
  <c r="G7" i="44"/>
  <c r="F7" i="44"/>
  <c r="E7" i="44"/>
  <c r="D7" i="44"/>
  <c r="C7" i="44"/>
  <c r="B7" i="44"/>
  <c r="J122" i="44" s="1"/>
  <c r="H6" i="44"/>
  <c r="G6" i="44"/>
  <c r="F6" i="44"/>
  <c r="E6" i="44"/>
  <c r="D6" i="44"/>
  <c r="C6" i="44"/>
  <c r="B6" i="44"/>
  <c r="H5" i="44"/>
  <c r="K119" i="44" s="1"/>
  <c r="G5" i="44"/>
  <c r="F5" i="44"/>
  <c r="E5" i="44"/>
  <c r="D5" i="44"/>
  <c r="C5" i="44"/>
  <c r="B5" i="44"/>
  <c r="H4" i="44"/>
  <c r="G4" i="44"/>
  <c r="J119" i="44" s="1"/>
  <c r="F4" i="44"/>
  <c r="E4" i="44"/>
  <c r="D4" i="44"/>
  <c r="C4" i="44"/>
  <c r="B4" i="44"/>
  <c r="H3" i="44"/>
  <c r="G3" i="44"/>
  <c r="F3" i="44"/>
  <c r="I119" i="44" s="1"/>
  <c r="E3" i="44"/>
  <c r="D3" i="44"/>
  <c r="C3" i="44"/>
  <c r="B3" i="44"/>
  <c r="I125" i="44"/>
  <c r="K124" i="44"/>
  <c r="I122" i="44"/>
  <c r="K115" i="44"/>
  <c r="J120" i="44" l="1"/>
  <c r="J126" i="44"/>
  <c r="J117" i="44"/>
  <c r="I115" i="44"/>
  <c r="J121" i="44"/>
  <c r="I124" i="44"/>
  <c r="K126" i="44"/>
  <c r="J115" i="44"/>
  <c r="K121" i="44"/>
  <c r="J124" i="44"/>
  <c r="I127" i="44"/>
  <c r="I120" i="44"/>
  <c r="K122" i="44"/>
  <c r="J125" i="44"/>
  <c r="I128" i="44"/>
  <c r="K127" i="44"/>
  <c r="J116" i="44"/>
  <c r="I114" i="44"/>
  <c r="K116" i="44"/>
  <c r="I123" i="44"/>
  <c r="K125" i="44"/>
  <c r="J128" i="44"/>
  <c r="J114" i="44"/>
  <c r="I117" i="44"/>
  <c r="K120" i="44"/>
  <c r="J123" i="44"/>
  <c r="I126" i="44"/>
  <c r="K128" i="44"/>
  <c r="K114" i="44"/>
  <c r="I121" i="44"/>
  <c r="K123" i="44"/>
  <c r="C24" i="50"/>
  <c r="C25" i="50" s="1"/>
  <c r="D23" i="50"/>
  <c r="D22" i="50"/>
  <c r="E22" i="50" s="1"/>
  <c r="F22" i="50" s="1"/>
  <c r="D21" i="50"/>
  <c r="D20" i="50"/>
  <c r="D19" i="50"/>
  <c r="E19" i="50" s="1"/>
  <c r="F19" i="50" s="1"/>
  <c r="D18" i="50"/>
  <c r="D17" i="50"/>
  <c r="E17" i="50" s="1"/>
  <c r="F17" i="50" s="1"/>
  <c r="D16" i="50"/>
  <c r="D15" i="50"/>
  <c r="E15" i="50" s="1"/>
  <c r="F15" i="50" s="1"/>
  <c r="D14" i="50"/>
  <c r="E14" i="50" s="1"/>
  <c r="F14" i="50" s="1"/>
  <c r="F26" i="50" l="1"/>
  <c r="F28" i="50" s="1"/>
  <c r="E21" i="50"/>
  <c r="F21" i="50" s="1"/>
  <c r="E23" i="50"/>
  <c r="F23" i="50" s="1"/>
  <c r="E16" i="50"/>
  <c r="F16" i="50" s="1"/>
  <c r="E18" i="50"/>
  <c r="F18" i="50" s="1"/>
  <c r="E20" i="50"/>
  <c r="F20" i="50" s="1"/>
  <c r="F24" i="50"/>
  <c r="E24" i="50"/>
  <c r="F29" i="50" l="1"/>
  <c r="D10" i="50"/>
  <c r="G10" i="50" s="1"/>
  <c r="D9" i="50"/>
  <c r="G9" i="50" s="1"/>
  <c r="D8" i="50"/>
  <c r="E8" i="50" s="1"/>
  <c r="D7" i="50"/>
  <c r="E7" i="50" s="1"/>
  <c r="D6" i="50"/>
  <c r="E6" i="50" s="1"/>
  <c r="C8" i="50"/>
  <c r="C6" i="50"/>
  <c r="E25" i="50" l="1"/>
  <c r="C22" i="50"/>
  <c r="C15" i="50"/>
  <c r="C23" i="50"/>
  <c r="C16" i="50"/>
  <c r="C14" i="50"/>
  <c r="C17" i="50"/>
  <c r="C18" i="50"/>
  <c r="C19" i="50"/>
  <c r="C20" i="50"/>
  <c r="C21" i="50"/>
  <c r="G7" i="50"/>
  <c r="G8" i="50"/>
  <c r="G6" i="50"/>
  <c r="F3" i="45" l="1"/>
  <c r="E3" i="45"/>
  <c r="D3" i="45"/>
  <c r="C3" i="45"/>
  <c r="H3" i="45" l="1"/>
  <c r="F18" i="45"/>
  <c r="E18" i="45"/>
  <c r="D18" i="45"/>
  <c r="C18" i="45"/>
  <c r="F17" i="45"/>
  <c r="E17" i="45"/>
  <c r="D17" i="45"/>
  <c r="C17" i="45"/>
  <c r="F16" i="45"/>
  <c r="E16" i="45"/>
  <c r="D16" i="45"/>
  <c r="C16" i="45"/>
  <c r="F15" i="45"/>
  <c r="E15" i="45"/>
  <c r="D15" i="45"/>
  <c r="C15" i="45"/>
  <c r="F14" i="45"/>
  <c r="E14" i="45"/>
  <c r="D14" i="45"/>
  <c r="C14" i="45"/>
  <c r="F13" i="45"/>
  <c r="E13" i="45"/>
  <c r="D13" i="45"/>
  <c r="C13" i="45"/>
  <c r="F12" i="45"/>
  <c r="E12" i="45"/>
  <c r="D12" i="45"/>
  <c r="C12" i="45"/>
  <c r="F11" i="45"/>
  <c r="E11" i="45"/>
  <c r="D11" i="45"/>
  <c r="C11" i="45"/>
  <c r="F10" i="45"/>
  <c r="E10" i="45"/>
  <c r="D10" i="45"/>
  <c r="C10" i="45"/>
  <c r="F9" i="45"/>
  <c r="E9" i="45"/>
  <c r="D9" i="45"/>
  <c r="C9" i="45"/>
  <c r="F6" i="45"/>
  <c r="K6" i="45" s="1"/>
  <c r="E6" i="45"/>
  <c r="J6" i="45" s="1"/>
  <c r="D6" i="45"/>
  <c r="I6" i="45" s="1"/>
  <c r="C6" i="45"/>
  <c r="H6" i="45" s="1"/>
  <c r="F5" i="45"/>
  <c r="K5" i="45" s="1"/>
  <c r="E5" i="45"/>
  <c r="J5" i="45" s="1"/>
  <c r="D5" i="45"/>
  <c r="I5" i="45" s="1"/>
  <c r="C5" i="45"/>
  <c r="H5" i="45" s="1"/>
  <c r="F4" i="45"/>
  <c r="K4" i="45" s="1"/>
  <c r="E4" i="45"/>
  <c r="J4" i="45" s="1"/>
  <c r="D4" i="45"/>
  <c r="I4" i="45" s="1"/>
  <c r="C4" i="45"/>
  <c r="H4" i="45" s="1"/>
  <c r="K112" i="44"/>
  <c r="J112" i="44"/>
  <c r="I112" i="44"/>
  <c r="K111" i="44"/>
  <c r="J111" i="44"/>
  <c r="I111" i="44"/>
  <c r="K110" i="44"/>
  <c r="J110" i="44"/>
  <c r="I110" i="44"/>
  <c r="K109" i="44"/>
  <c r="J109" i="44"/>
  <c r="I109" i="44"/>
  <c r="K108" i="44"/>
  <c r="J108" i="44"/>
  <c r="I108" i="44"/>
  <c r="K107" i="44"/>
  <c r="J107" i="44"/>
  <c r="I107" i="44"/>
  <c r="K106" i="44"/>
  <c r="J106" i="44"/>
  <c r="I106" i="44"/>
  <c r="K105" i="44"/>
  <c r="J105" i="44"/>
  <c r="I105" i="44"/>
  <c r="K104" i="44"/>
  <c r="J104" i="44"/>
  <c r="I104" i="44"/>
  <c r="K103" i="44"/>
  <c r="J103" i="44"/>
  <c r="I103" i="44"/>
  <c r="K102" i="44"/>
  <c r="J102" i="44"/>
  <c r="I102" i="44"/>
  <c r="K101" i="44"/>
  <c r="J101" i="44"/>
  <c r="I101" i="44"/>
  <c r="K100" i="44"/>
  <c r="J100" i="44"/>
  <c r="I100" i="44"/>
  <c r="K99" i="44"/>
  <c r="J99" i="44"/>
  <c r="I99" i="44"/>
  <c r="K98" i="44"/>
  <c r="J98" i="44"/>
  <c r="I98" i="44"/>
  <c r="K97" i="44"/>
  <c r="J97" i="44"/>
  <c r="I97" i="44"/>
  <c r="K96" i="44"/>
  <c r="J96" i="44"/>
  <c r="I96" i="44"/>
  <c r="K95" i="44"/>
  <c r="J95" i="44"/>
  <c r="I95" i="44"/>
  <c r="K94" i="44"/>
  <c r="J94" i="44"/>
  <c r="I94" i="44"/>
  <c r="K93" i="44"/>
  <c r="J93" i="44"/>
  <c r="I93" i="44"/>
  <c r="K92" i="44"/>
  <c r="J92" i="44"/>
  <c r="I92" i="44"/>
  <c r="L92" i="44" s="1"/>
  <c r="K91" i="44"/>
  <c r="J91" i="44"/>
  <c r="I91" i="44"/>
  <c r="K90" i="44"/>
  <c r="J90" i="44"/>
  <c r="I90" i="44"/>
  <c r="K89" i="44"/>
  <c r="J89" i="44"/>
  <c r="I89" i="44"/>
  <c r="K88" i="44"/>
  <c r="J88" i="44"/>
  <c r="I88" i="44"/>
  <c r="K87" i="44"/>
  <c r="J87" i="44"/>
  <c r="I87" i="44"/>
  <c r="K86" i="44"/>
  <c r="J86" i="44"/>
  <c r="I86" i="44"/>
  <c r="K85" i="44"/>
  <c r="J85" i="44"/>
  <c r="I85" i="44"/>
  <c r="K84" i="44"/>
  <c r="J84" i="44"/>
  <c r="I84" i="44"/>
  <c r="K83" i="44"/>
  <c r="J83" i="44"/>
  <c r="I83" i="44"/>
  <c r="K82" i="44"/>
  <c r="J82" i="44"/>
  <c r="I82" i="44"/>
  <c r="K81" i="44"/>
  <c r="J81" i="44"/>
  <c r="I81" i="44"/>
  <c r="K80" i="44"/>
  <c r="J80" i="44"/>
  <c r="I80" i="44"/>
  <c r="K79" i="44"/>
  <c r="J79" i="44"/>
  <c r="I79" i="44"/>
  <c r="K78" i="44"/>
  <c r="J78" i="44"/>
  <c r="I78" i="44"/>
  <c r="K77" i="44"/>
  <c r="J77" i="44"/>
  <c r="I77" i="44"/>
  <c r="K76" i="44"/>
  <c r="J76" i="44"/>
  <c r="I76" i="44"/>
  <c r="L76" i="44" s="1"/>
  <c r="K75" i="44"/>
  <c r="J75" i="44"/>
  <c r="I75" i="44"/>
  <c r="K74" i="44"/>
  <c r="J74" i="44"/>
  <c r="I74" i="44"/>
  <c r="K73" i="44"/>
  <c r="J73" i="44"/>
  <c r="I73" i="44"/>
  <c r="K72" i="44"/>
  <c r="J72" i="44"/>
  <c r="I72" i="44"/>
  <c r="K71" i="44"/>
  <c r="J71" i="44"/>
  <c r="I71" i="44"/>
  <c r="K70" i="44"/>
  <c r="J70" i="44"/>
  <c r="I70" i="44"/>
  <c r="K69" i="44"/>
  <c r="J69" i="44"/>
  <c r="I69" i="44"/>
  <c r="K68" i="44"/>
  <c r="J68" i="44"/>
  <c r="I68" i="44"/>
  <c r="K67" i="44"/>
  <c r="J67" i="44"/>
  <c r="I67" i="44"/>
  <c r="K66" i="44"/>
  <c r="J66" i="44"/>
  <c r="I66" i="44"/>
  <c r="K65" i="44"/>
  <c r="J65" i="44"/>
  <c r="I65" i="44"/>
  <c r="K64" i="44"/>
  <c r="J64" i="44"/>
  <c r="I64" i="44"/>
  <c r="K63" i="44"/>
  <c r="J63" i="44"/>
  <c r="I63" i="44"/>
  <c r="K62" i="44"/>
  <c r="J62" i="44"/>
  <c r="I62" i="44"/>
  <c r="K61" i="44"/>
  <c r="J61" i="44"/>
  <c r="I61" i="44"/>
  <c r="K60" i="44"/>
  <c r="J60" i="44"/>
  <c r="I60" i="44"/>
  <c r="K59" i="44"/>
  <c r="J59" i="44"/>
  <c r="I59" i="44"/>
  <c r="K58" i="44"/>
  <c r="J58" i="44"/>
  <c r="I58" i="44"/>
  <c r="K57" i="44"/>
  <c r="J57" i="44"/>
  <c r="I57" i="44"/>
  <c r="K56" i="44"/>
  <c r="J56" i="44"/>
  <c r="I56" i="44"/>
  <c r="K55" i="44"/>
  <c r="J55" i="44"/>
  <c r="I55" i="44"/>
  <c r="K54" i="44"/>
  <c r="J54" i="44"/>
  <c r="I54" i="44"/>
  <c r="K53" i="44"/>
  <c r="J53" i="44"/>
  <c r="I53" i="44"/>
  <c r="K52" i="44"/>
  <c r="J52" i="44"/>
  <c r="I52" i="44"/>
  <c r="K51" i="44"/>
  <c r="J51" i="44"/>
  <c r="I51" i="44"/>
  <c r="K50" i="44"/>
  <c r="J50" i="44"/>
  <c r="I50" i="44"/>
  <c r="K49" i="44"/>
  <c r="J49" i="44"/>
  <c r="I49" i="44"/>
  <c r="K48" i="44"/>
  <c r="J48" i="44"/>
  <c r="I48" i="44"/>
  <c r="K47" i="44"/>
  <c r="J47" i="44"/>
  <c r="I47" i="44"/>
  <c r="K46" i="44"/>
  <c r="J46" i="44"/>
  <c r="I46" i="44"/>
  <c r="Z47" i="43" s="1"/>
  <c r="K45" i="44"/>
  <c r="J45" i="44"/>
  <c r="I45" i="44"/>
  <c r="K44" i="44"/>
  <c r="J44" i="44"/>
  <c r="I44" i="44"/>
  <c r="L44" i="44" s="1"/>
  <c r="K43" i="44"/>
  <c r="Q44" i="47" s="1"/>
  <c r="J43" i="44"/>
  <c r="I43" i="44"/>
  <c r="K42" i="44"/>
  <c r="J43" i="47" s="1"/>
  <c r="J42" i="44"/>
  <c r="I42" i="44"/>
  <c r="K41" i="44"/>
  <c r="AA42" i="47" s="1"/>
  <c r="J41" i="44"/>
  <c r="I41" i="44"/>
  <c r="K40" i="44"/>
  <c r="T41" i="47" s="1"/>
  <c r="J40" i="44"/>
  <c r="I40" i="44"/>
  <c r="K39" i="44"/>
  <c r="J39" i="44"/>
  <c r="I39" i="44"/>
  <c r="K38" i="44"/>
  <c r="J38" i="44"/>
  <c r="I38" i="44"/>
  <c r="K37" i="44"/>
  <c r="J37" i="44"/>
  <c r="I37" i="44"/>
  <c r="S38" i="43" s="1"/>
  <c r="K36" i="44"/>
  <c r="J36" i="44"/>
  <c r="I36" i="44"/>
  <c r="T37" i="43" s="1"/>
  <c r="K35" i="44"/>
  <c r="J35" i="44"/>
  <c r="G36" i="46" s="1"/>
  <c r="I35" i="44"/>
  <c r="K34" i="44"/>
  <c r="J34" i="44"/>
  <c r="I34" i="44"/>
  <c r="K33" i="44"/>
  <c r="J33" i="44"/>
  <c r="I33" i="44"/>
  <c r="K32" i="44"/>
  <c r="AB33" i="47" s="1"/>
  <c r="J32" i="44"/>
  <c r="I32" i="44"/>
  <c r="K31" i="44"/>
  <c r="AC32" i="47" s="1"/>
  <c r="J31" i="44"/>
  <c r="I31" i="44"/>
  <c r="K30" i="44"/>
  <c r="F31" i="47" s="1"/>
  <c r="J30" i="44"/>
  <c r="I30" i="44"/>
  <c r="K29" i="44"/>
  <c r="O30" i="47" s="1"/>
  <c r="J29" i="44"/>
  <c r="I29" i="44"/>
  <c r="K28" i="44"/>
  <c r="J28" i="44"/>
  <c r="I28" i="44"/>
  <c r="T29" i="43" s="1"/>
  <c r="K27" i="44"/>
  <c r="I28" i="47" s="1"/>
  <c r="J27" i="44"/>
  <c r="O28" i="46" s="1"/>
  <c r="I27" i="44"/>
  <c r="K26" i="44"/>
  <c r="Z27" i="47" s="1"/>
  <c r="J26" i="44"/>
  <c r="I26" i="44"/>
  <c r="K25" i="44"/>
  <c r="K26" i="47" s="1"/>
  <c r="J25" i="44"/>
  <c r="I25" i="44"/>
  <c r="K24" i="44"/>
  <c r="J24" i="44"/>
  <c r="Z25" i="46" s="1"/>
  <c r="I24" i="44"/>
  <c r="X25" i="43" s="1"/>
  <c r="K23" i="44"/>
  <c r="AC24" i="47" s="1"/>
  <c r="J23" i="44"/>
  <c r="I23" i="44"/>
  <c r="K22" i="44"/>
  <c r="J22" i="44"/>
  <c r="L23" i="46" s="1"/>
  <c r="I22" i="44"/>
  <c r="K21" i="44"/>
  <c r="W22" i="47" s="1"/>
  <c r="J21" i="44"/>
  <c r="I21" i="44"/>
  <c r="K20" i="44"/>
  <c r="J20" i="44"/>
  <c r="I20" i="44"/>
  <c r="K19" i="44"/>
  <c r="Y20" i="47" s="1"/>
  <c r="J19" i="44"/>
  <c r="I19" i="44"/>
  <c r="K18" i="44"/>
  <c r="Z19" i="47" s="1"/>
  <c r="J18" i="44"/>
  <c r="I18" i="44"/>
  <c r="K17" i="44"/>
  <c r="J17" i="44"/>
  <c r="I18" i="46" s="1"/>
  <c r="I17" i="44"/>
  <c r="G18" i="43" s="1"/>
  <c r="K16" i="44"/>
  <c r="T17" i="47" s="1"/>
  <c r="J16" i="44"/>
  <c r="I16" i="44"/>
  <c r="K15" i="44"/>
  <c r="AC16" i="47" s="1"/>
  <c r="J15" i="44"/>
  <c r="I15" i="44"/>
  <c r="M16" i="43" s="1"/>
  <c r="K14" i="44"/>
  <c r="F15" i="47" s="1"/>
  <c r="J14" i="44"/>
  <c r="I14" i="44"/>
  <c r="R15" i="43" s="1"/>
  <c r="K13" i="44"/>
  <c r="J13" i="44"/>
  <c r="AC14" i="46" s="1"/>
  <c r="I13" i="44"/>
  <c r="N14" i="43" s="1"/>
  <c r="K12" i="44"/>
  <c r="H13" i="47" s="1"/>
  <c r="J12" i="44"/>
  <c r="F13" i="46" s="1"/>
  <c r="I12" i="44"/>
  <c r="H13" i="43" s="1"/>
  <c r="K11" i="44"/>
  <c r="J11" i="44"/>
  <c r="I11" i="44"/>
  <c r="K10" i="44"/>
  <c r="R11" i="47" s="1"/>
  <c r="J10" i="44"/>
  <c r="I10" i="44"/>
  <c r="K9" i="44"/>
  <c r="S10" i="47" s="1"/>
  <c r="J9" i="44"/>
  <c r="I9" i="44"/>
  <c r="K8" i="44"/>
  <c r="L9" i="47" s="1"/>
  <c r="J8" i="44"/>
  <c r="I8" i="44"/>
  <c r="K7" i="44"/>
  <c r="U8" i="47" s="1"/>
  <c r="J7" i="44"/>
  <c r="I7" i="44"/>
  <c r="K6" i="44"/>
  <c r="J6" i="44"/>
  <c r="I6" i="44"/>
  <c r="J7" i="43" s="1"/>
  <c r="K5" i="44"/>
  <c r="G6" i="47" s="1"/>
  <c r="J5" i="44"/>
  <c r="I5" i="44"/>
  <c r="AA6" i="43" s="1"/>
  <c r="K4" i="44"/>
  <c r="J4" i="44"/>
  <c r="I4" i="44"/>
  <c r="X5" i="43" s="1"/>
  <c r="K3" i="44"/>
  <c r="J3" i="44"/>
  <c r="I3" i="44"/>
  <c r="Y44" i="47"/>
  <c r="I44" i="47"/>
  <c r="S42" i="47"/>
  <c r="K42" i="47"/>
  <c r="P37" i="47"/>
  <c r="W30" i="47"/>
  <c r="O22" i="47"/>
  <c r="X21" i="47"/>
  <c r="H21" i="47"/>
  <c r="P13" i="47"/>
  <c r="T9" i="47"/>
  <c r="X5" i="47"/>
  <c r="P5" i="47"/>
  <c r="S14" i="43"/>
  <c r="H37" i="47"/>
  <c r="O26" i="43"/>
  <c r="E19" i="45" l="1"/>
  <c r="E21" i="45" s="1"/>
  <c r="F19" i="45"/>
  <c r="F21" i="45" s="1"/>
  <c r="D19" i="45"/>
  <c r="D21" i="45" s="1"/>
  <c r="C19" i="45"/>
  <c r="C21" i="45" s="1"/>
  <c r="X29" i="43"/>
  <c r="K14" i="43"/>
  <c r="AC8" i="47"/>
  <c r="M13" i="43"/>
  <c r="L54" i="44"/>
  <c r="L78" i="44"/>
  <c r="L86" i="44"/>
  <c r="L110" i="44"/>
  <c r="V31" i="47"/>
  <c r="AA10" i="47"/>
  <c r="M32" i="47"/>
  <c r="Y25" i="43"/>
  <c r="M24" i="47"/>
  <c r="Q25" i="43"/>
  <c r="U24" i="47"/>
  <c r="U16" i="47"/>
  <c r="E32" i="47"/>
  <c r="AB14" i="43"/>
  <c r="E8" i="47"/>
  <c r="F14" i="43"/>
  <c r="Z11" i="47"/>
  <c r="O14" i="43"/>
  <c r="M8" i="47"/>
  <c r="J19" i="47"/>
  <c r="N31" i="47"/>
  <c r="AB29" i="43"/>
  <c r="P5" i="43"/>
  <c r="R19" i="47"/>
  <c r="Y28" i="47"/>
  <c r="L33" i="47"/>
  <c r="L17" i="47"/>
  <c r="H5" i="43"/>
  <c r="I20" i="47"/>
  <c r="T33" i="47"/>
  <c r="L104" i="44"/>
  <c r="L112" i="44"/>
  <c r="AB9" i="47"/>
  <c r="L3" i="44"/>
  <c r="L19" i="44"/>
  <c r="L38" i="44"/>
  <c r="AB37" i="43"/>
  <c r="J11" i="47"/>
  <c r="L23" i="44"/>
  <c r="I16" i="43"/>
  <c r="G22" i="47"/>
  <c r="Q28" i="47"/>
  <c r="AB41" i="47"/>
  <c r="O6" i="47"/>
  <c r="Q20" i="47"/>
  <c r="R43" i="47"/>
  <c r="W18" i="43"/>
  <c r="L41" i="47"/>
  <c r="L10" i="44"/>
  <c r="L55" i="44"/>
  <c r="Z43" i="47"/>
  <c r="V13" i="46"/>
  <c r="T17" i="43"/>
  <c r="E13" i="43"/>
  <c r="W6" i="43"/>
  <c r="Q40" i="43"/>
  <c r="V27" i="43"/>
  <c r="T15" i="46"/>
  <c r="I40" i="43"/>
  <c r="I25" i="43"/>
  <c r="AA14" i="43"/>
  <c r="AC13" i="43"/>
  <c r="Q12" i="43"/>
  <c r="K6" i="43"/>
  <c r="E6" i="46"/>
  <c r="K16" i="46"/>
  <c r="I4" i="47"/>
  <c r="W6" i="47"/>
  <c r="N15" i="47"/>
  <c r="AB17" i="47"/>
  <c r="F23" i="47"/>
  <c r="S26" i="47"/>
  <c r="H29" i="47"/>
  <c r="J35" i="47"/>
  <c r="M45" i="43"/>
  <c r="L37" i="43"/>
  <c r="P17" i="43"/>
  <c r="Y12" i="43"/>
  <c r="S6" i="43"/>
  <c r="U38" i="46"/>
  <c r="X80" i="43"/>
  <c r="W35" i="43"/>
  <c r="N27" i="43"/>
  <c r="H17" i="43"/>
  <c r="V58" i="43"/>
  <c r="Z39" i="43"/>
  <c r="Q35" i="43"/>
  <c r="F27" i="43"/>
  <c r="H25" i="43"/>
  <c r="AC16" i="43"/>
  <c r="V14" i="43"/>
  <c r="X13" i="43"/>
  <c r="Z7" i="43"/>
  <c r="G6" i="43"/>
  <c r="L7" i="46"/>
  <c r="R17" i="46"/>
  <c r="Q4" i="47"/>
  <c r="F7" i="47"/>
  <c r="I12" i="47"/>
  <c r="V15" i="47"/>
  <c r="K18" i="47"/>
  <c r="N23" i="47"/>
  <c r="AA26" i="47"/>
  <c r="P29" i="47"/>
  <c r="R35" i="47"/>
  <c r="N58" i="43"/>
  <c r="J39" i="43"/>
  <c r="G35" i="43"/>
  <c r="W26" i="43"/>
  <c r="S23" i="43"/>
  <c r="Y16" i="43"/>
  <c r="T14" i="43"/>
  <c r="P13" i="43"/>
  <c r="V7" i="43"/>
  <c r="AB5" i="43"/>
  <c r="AB7" i="46"/>
  <c r="Y4" i="47"/>
  <c r="N7" i="47"/>
  <c r="Q12" i="47"/>
  <c r="E16" i="47"/>
  <c r="S18" i="47"/>
  <c r="V23" i="47"/>
  <c r="J27" i="47"/>
  <c r="X29" i="47"/>
  <c r="Z35" i="47"/>
  <c r="W50" i="43"/>
  <c r="W38" i="43"/>
  <c r="P34" i="43"/>
  <c r="S26" i="43"/>
  <c r="K23" i="43"/>
  <c r="Q16" i="43"/>
  <c r="O13" i="43"/>
  <c r="N7" i="43"/>
  <c r="O12" i="46"/>
  <c r="H5" i="47"/>
  <c r="V7" i="47"/>
  <c r="K10" i="47"/>
  <c r="Y12" i="47"/>
  <c r="M16" i="47"/>
  <c r="AA18" i="47"/>
  <c r="P21" i="47"/>
  <c r="E24" i="47"/>
  <c r="R27" i="47"/>
  <c r="G30" i="47"/>
  <c r="U32" i="47"/>
  <c r="AC46" i="43"/>
  <c r="X13" i="47"/>
  <c r="AC32" i="43"/>
  <c r="Z11" i="43"/>
  <c r="K10" i="43"/>
  <c r="O14" i="47"/>
  <c r="L25" i="47"/>
  <c r="I36" i="47"/>
  <c r="Q36" i="47"/>
  <c r="Y36" i="47"/>
  <c r="X37" i="47"/>
  <c r="G38" i="47"/>
  <c r="O38" i="47"/>
  <c r="W38" i="47"/>
  <c r="F39" i="47"/>
  <c r="N39" i="47"/>
  <c r="V39" i="47"/>
  <c r="E40" i="47"/>
  <c r="M40" i="47"/>
  <c r="U40" i="47"/>
  <c r="AC40" i="47"/>
  <c r="H45" i="47"/>
  <c r="P45" i="47"/>
  <c r="X45" i="47"/>
  <c r="G46" i="47"/>
  <c r="O46" i="47"/>
  <c r="W46" i="47"/>
  <c r="E48" i="47"/>
  <c r="M48" i="47"/>
  <c r="U48" i="47"/>
  <c r="AC48" i="47"/>
  <c r="L49" i="47"/>
  <c r="T49" i="47"/>
  <c r="AB49" i="47"/>
  <c r="K50" i="47"/>
  <c r="S50" i="47"/>
  <c r="Q44" i="43"/>
  <c r="J11" i="43"/>
  <c r="U8" i="43"/>
  <c r="AB25" i="47"/>
  <c r="T48" i="43"/>
  <c r="Z42" i="43"/>
  <c r="G37" i="43"/>
  <c r="AA33" i="43"/>
  <c r="W21" i="43"/>
  <c r="G21" i="43"/>
  <c r="M15" i="43"/>
  <c r="E15" i="43"/>
  <c r="U7" i="43"/>
  <c r="M7" i="43"/>
  <c r="E7" i="43"/>
  <c r="V6" i="43"/>
  <c r="N6" i="43"/>
  <c r="N31" i="43"/>
  <c r="AB9" i="43"/>
  <c r="G14" i="47"/>
  <c r="W14" i="47"/>
  <c r="T25" i="47"/>
  <c r="J82" i="43"/>
  <c r="L9" i="43"/>
  <c r="AC29" i="43"/>
  <c r="M29" i="43"/>
  <c r="O27" i="43"/>
  <c r="X26" i="43"/>
  <c r="H26" i="43"/>
  <c r="P18" i="43"/>
  <c r="H18" i="43"/>
  <c r="Y17" i="43"/>
  <c r="Q17" i="43"/>
  <c r="I17" i="43"/>
  <c r="R16" i="43"/>
  <c r="AA15" i="43"/>
  <c r="S15" i="43"/>
  <c r="K15" i="43"/>
  <c r="AA7" i="43"/>
  <c r="S7" i="43"/>
  <c r="K7" i="43"/>
  <c r="U5" i="43"/>
  <c r="M5" i="43"/>
  <c r="E5" i="43"/>
  <c r="M8" i="43"/>
  <c r="S10" i="43"/>
  <c r="E8" i="43"/>
  <c r="L5" i="43"/>
  <c r="T92" i="43"/>
  <c r="Q71" i="43"/>
  <c r="R70" i="43"/>
  <c r="Z62" i="43"/>
  <c r="K61" i="43"/>
  <c r="L60" i="43"/>
  <c r="U51" i="43"/>
  <c r="E51" i="43"/>
  <c r="F50" i="43"/>
  <c r="AA10" i="43"/>
  <c r="AA50" i="47"/>
  <c r="J51" i="47"/>
  <c r="R51" i="47"/>
  <c r="Z51" i="47"/>
  <c r="I52" i="47"/>
  <c r="Q52" i="47"/>
  <c r="Y52" i="47"/>
  <c r="H53" i="47"/>
  <c r="P53" i="47"/>
  <c r="X53" i="47"/>
  <c r="G54" i="47"/>
  <c r="O54" i="47"/>
  <c r="W54" i="47"/>
  <c r="E56" i="47"/>
  <c r="M56" i="47"/>
  <c r="U56" i="47"/>
  <c r="AC56" i="47"/>
  <c r="L57" i="47"/>
  <c r="T57" i="47"/>
  <c r="AB57" i="47"/>
  <c r="K58" i="47"/>
  <c r="S58" i="47"/>
  <c r="AA58" i="47"/>
  <c r="J59" i="47"/>
  <c r="R59" i="47"/>
  <c r="Z59" i="47"/>
  <c r="H61" i="47"/>
  <c r="P61" i="47"/>
  <c r="X61" i="47"/>
  <c r="G62" i="47"/>
  <c r="O62" i="47"/>
  <c r="W62" i="47"/>
  <c r="F63" i="47"/>
  <c r="N63" i="47"/>
  <c r="V63" i="47"/>
  <c r="E64" i="47"/>
  <c r="M64" i="47"/>
  <c r="U64" i="47"/>
  <c r="AC64" i="47"/>
  <c r="L65" i="47"/>
  <c r="T65" i="47"/>
  <c r="AB65" i="47"/>
  <c r="K66" i="47"/>
  <c r="S66" i="47"/>
  <c r="AA66" i="47"/>
  <c r="J67" i="47"/>
  <c r="R67" i="47"/>
  <c r="Z67" i="47"/>
  <c r="H69" i="47"/>
  <c r="P69" i="47"/>
  <c r="X69" i="47"/>
  <c r="G70" i="47"/>
  <c r="O70" i="47"/>
  <c r="W70" i="47"/>
  <c r="F71" i="47"/>
  <c r="N71" i="47"/>
  <c r="V71" i="47"/>
  <c r="E72" i="47"/>
  <c r="M72" i="47"/>
  <c r="U72" i="47"/>
  <c r="AC72" i="47"/>
  <c r="K74" i="47"/>
  <c r="S74" i="47"/>
  <c r="AA74" i="47"/>
  <c r="J75" i="47"/>
  <c r="R75" i="47"/>
  <c r="Z75" i="47"/>
  <c r="I76" i="47"/>
  <c r="Q76" i="47"/>
  <c r="Y76" i="47"/>
  <c r="H77" i="47"/>
  <c r="P77" i="47"/>
  <c r="X77" i="47"/>
  <c r="G78" i="47"/>
  <c r="O78" i="47"/>
  <c r="W78" i="47"/>
  <c r="K82" i="47"/>
  <c r="S82" i="47"/>
  <c r="AA82" i="47"/>
  <c r="J83" i="47"/>
  <c r="R83" i="47"/>
  <c r="Z83" i="47"/>
  <c r="I84" i="47"/>
  <c r="Q84" i="47"/>
  <c r="Y84" i="47"/>
  <c r="W5" i="43"/>
  <c r="G5" i="43"/>
  <c r="F14" i="46"/>
  <c r="V14" i="46"/>
  <c r="Y11" i="43"/>
  <c r="Q11" i="43"/>
  <c r="Z10" i="43"/>
  <c r="J10" i="43"/>
  <c r="AA9" i="43"/>
  <c r="K63" i="43"/>
  <c r="T30" i="43"/>
  <c r="L22" i="43"/>
  <c r="F52" i="43"/>
  <c r="W43" i="43"/>
  <c r="Q33" i="43"/>
  <c r="K31" i="43"/>
  <c r="AB22" i="43"/>
  <c r="E21" i="43"/>
  <c r="X10" i="43"/>
  <c r="Q9" i="43"/>
  <c r="Z8" i="43"/>
  <c r="G74" i="43"/>
  <c r="L53" i="43"/>
  <c r="K46" i="43"/>
  <c r="AC44" i="43"/>
  <c r="W42" i="43"/>
  <c r="W34" i="43"/>
  <c r="G34" i="43"/>
  <c r="P33" i="43"/>
  <c r="Y32" i="43"/>
  <c r="Q32" i="43"/>
  <c r="I32" i="43"/>
  <c r="K30" i="43"/>
  <c r="Y24" i="43"/>
  <c r="Q24" i="43"/>
  <c r="I24" i="43"/>
  <c r="Z23" i="43"/>
  <c r="J23" i="43"/>
  <c r="S22" i="43"/>
  <c r="K22" i="43"/>
  <c r="AB21" i="43"/>
  <c r="T21" i="43"/>
  <c r="L21" i="43"/>
  <c r="V19" i="43"/>
  <c r="N19" i="43"/>
  <c r="F19" i="43"/>
  <c r="AB13" i="43"/>
  <c r="T13" i="43"/>
  <c r="I33" i="43"/>
  <c r="U21" i="43"/>
  <c r="P10" i="43"/>
  <c r="Y9" i="43"/>
  <c r="T45" i="43"/>
  <c r="M44" i="43"/>
  <c r="F43" i="43"/>
  <c r="F35" i="43"/>
  <c r="AA30" i="43"/>
  <c r="J78" i="43"/>
  <c r="U75" i="43"/>
  <c r="AC67" i="43"/>
  <c r="X56" i="43"/>
  <c r="Y55" i="43"/>
  <c r="Z54" i="43"/>
  <c r="J54" i="43"/>
  <c r="S53" i="43"/>
  <c r="K53" i="43"/>
  <c r="T52" i="43"/>
  <c r="J14" i="46"/>
  <c r="H42" i="43"/>
  <c r="Y33" i="43"/>
  <c r="AA31" i="43"/>
  <c r="AB30" i="43"/>
  <c r="T22" i="43"/>
  <c r="H10" i="43"/>
  <c r="J8" i="43"/>
  <c r="U76" i="43"/>
  <c r="Z55" i="43"/>
  <c r="L45" i="43"/>
  <c r="V43" i="43"/>
  <c r="O42" i="43"/>
  <c r="N35" i="43"/>
  <c r="R31" i="43"/>
  <c r="T76" i="43"/>
  <c r="N66" i="43"/>
  <c r="I55" i="43"/>
  <c r="Q10" i="46"/>
  <c r="Z9" i="46"/>
  <c r="W20" i="46"/>
  <c r="H11" i="46"/>
  <c r="X43" i="46"/>
  <c r="S8" i="46"/>
  <c r="AC30" i="46"/>
  <c r="J41" i="46"/>
  <c r="R33" i="46"/>
  <c r="Q49" i="46"/>
  <c r="G59" i="46"/>
  <c r="N60" i="46"/>
  <c r="AC69" i="46"/>
  <c r="H4" i="47"/>
  <c r="P4" i="47"/>
  <c r="X4" i="47"/>
  <c r="G5" i="47"/>
  <c r="O5" i="47"/>
  <c r="W5" i="47"/>
  <c r="E7" i="47"/>
  <c r="M7" i="47"/>
  <c r="U7" i="47"/>
  <c r="AC7" i="47"/>
  <c r="L8" i="47"/>
  <c r="T8" i="47"/>
  <c r="AB8" i="47"/>
  <c r="K9" i="47"/>
  <c r="S9" i="47"/>
  <c r="AA9" i="47"/>
  <c r="J10" i="47"/>
  <c r="R10" i="47"/>
  <c r="Z10" i="47"/>
  <c r="I11" i="47"/>
  <c r="Q11" i="47"/>
  <c r="Y11" i="47"/>
  <c r="H12" i="47"/>
  <c r="P12" i="47"/>
  <c r="X12" i="47"/>
  <c r="E15" i="47"/>
  <c r="M15" i="47"/>
  <c r="U15" i="47"/>
  <c r="AC15" i="47"/>
  <c r="L16" i="47"/>
  <c r="T16" i="47"/>
  <c r="AB16" i="47"/>
  <c r="K17" i="47"/>
  <c r="S17" i="47"/>
  <c r="AA17" i="47"/>
  <c r="F79" i="47"/>
  <c r="N79" i="47"/>
  <c r="V79" i="47"/>
  <c r="E80" i="47"/>
  <c r="M80" i="47"/>
  <c r="U80" i="47"/>
  <c r="AC80" i="47"/>
  <c r="H85" i="47"/>
  <c r="P85" i="47"/>
  <c r="X85" i="47"/>
  <c r="G86" i="47"/>
  <c r="O86" i="47"/>
  <c r="W86" i="47"/>
  <c r="F87" i="47"/>
  <c r="N87" i="47"/>
  <c r="V87" i="47"/>
  <c r="E88" i="47"/>
  <c r="M88" i="47"/>
  <c r="K9" i="43"/>
  <c r="L8" i="43"/>
  <c r="H4" i="46"/>
  <c r="P4" i="46"/>
  <c r="G5" i="46"/>
  <c r="W5" i="46"/>
  <c r="N6" i="46"/>
  <c r="AB8" i="46"/>
  <c r="Q11" i="46"/>
  <c r="O13" i="46"/>
  <c r="AC15" i="46"/>
  <c r="W21" i="46"/>
  <c r="L24" i="46"/>
  <c r="O29" i="46"/>
  <c r="R34" i="46"/>
  <c r="U39" i="46"/>
  <c r="J42" i="46"/>
  <c r="X44" i="46"/>
  <c r="J4" i="47"/>
  <c r="R4" i="47"/>
  <c r="Z4" i="47"/>
  <c r="I5" i="47"/>
  <c r="Q5" i="47"/>
  <c r="Y5" i="47"/>
  <c r="G7" i="47"/>
  <c r="O7" i="47"/>
  <c r="W7" i="47"/>
  <c r="F8" i="47"/>
  <c r="N8" i="47"/>
  <c r="V8" i="47"/>
  <c r="E9" i="47"/>
  <c r="M9" i="47"/>
  <c r="U9" i="47"/>
  <c r="AC9" i="47"/>
  <c r="L10" i="47"/>
  <c r="T10" i="47"/>
  <c r="AB10" i="47"/>
  <c r="K11" i="47"/>
  <c r="S11" i="47"/>
  <c r="AA11" i="47"/>
  <c r="J12" i="47"/>
  <c r="R12" i="47"/>
  <c r="Z12" i="47"/>
  <c r="I13" i="47"/>
  <c r="Q13" i="47"/>
  <c r="Y13" i="47"/>
  <c r="G15" i="47"/>
  <c r="O15" i="47"/>
  <c r="W15" i="47"/>
  <c r="F16" i="47"/>
  <c r="N16" i="47"/>
  <c r="V16" i="47"/>
  <c r="E17" i="47"/>
  <c r="M17" i="47"/>
  <c r="U17" i="47"/>
  <c r="AC17" i="47"/>
  <c r="L18" i="47"/>
  <c r="T18" i="47"/>
  <c r="AB18" i="47"/>
  <c r="K19" i="47"/>
  <c r="S19" i="47"/>
  <c r="AA19" i="47"/>
  <c r="J20" i="47"/>
  <c r="R20" i="47"/>
  <c r="Z20" i="47"/>
  <c r="I21" i="47"/>
  <c r="Q21" i="47"/>
  <c r="Y21" i="47"/>
  <c r="G23" i="47"/>
  <c r="O23" i="47"/>
  <c r="W23" i="47"/>
  <c r="F24" i="47"/>
  <c r="N24" i="47"/>
  <c r="V24" i="47"/>
  <c r="E25" i="47"/>
  <c r="M25" i="47"/>
  <c r="U25" i="47"/>
  <c r="AC25" i="47"/>
  <c r="L26" i="47"/>
  <c r="T26" i="47"/>
  <c r="AB26" i="47"/>
  <c r="K27" i="47"/>
  <c r="S27" i="47"/>
  <c r="AA27" i="47"/>
  <c r="J28" i="47"/>
  <c r="S9" i="43"/>
  <c r="AB8" i="43"/>
  <c r="X4" i="46"/>
  <c r="O5" i="46"/>
  <c r="E7" i="46"/>
  <c r="L8" i="46"/>
  <c r="Z10" i="46"/>
  <c r="H12" i="46"/>
  <c r="T16" i="46"/>
  <c r="I19" i="46"/>
  <c r="Z26" i="46"/>
  <c r="AC31" i="46"/>
  <c r="G37" i="46"/>
  <c r="T79" i="43"/>
  <c r="O68" i="43"/>
  <c r="U54" i="43"/>
  <c r="T39" i="43"/>
  <c r="E38" i="43"/>
  <c r="Z25" i="43"/>
  <c r="J25" i="43"/>
  <c r="T15" i="43"/>
  <c r="AC14" i="43"/>
  <c r="M14" i="43"/>
  <c r="V5" i="43"/>
  <c r="N5" i="43"/>
  <c r="F55" i="46"/>
  <c r="M56" i="46"/>
  <c r="AB65" i="46"/>
  <c r="R75" i="46"/>
  <c r="J4" i="46"/>
  <c r="R4" i="46"/>
  <c r="Z4" i="46"/>
  <c r="I5" i="46"/>
  <c r="Q5" i="46"/>
  <c r="J52" i="46"/>
  <c r="Y61" i="46"/>
  <c r="V72" i="46"/>
  <c r="L4" i="47"/>
  <c r="T4" i="47"/>
  <c r="AB4" i="47"/>
  <c r="K5" i="47"/>
  <c r="S5" i="47"/>
  <c r="AA5" i="47"/>
  <c r="I7" i="47"/>
  <c r="Q7" i="47"/>
  <c r="Y7" i="47"/>
  <c r="H8" i="47"/>
  <c r="P8" i="47"/>
  <c r="X8" i="47"/>
  <c r="G9" i="47"/>
  <c r="O9" i="47"/>
  <c r="W9" i="47"/>
  <c r="F10" i="47"/>
  <c r="N10" i="47"/>
  <c r="V10" i="47"/>
  <c r="E11" i="47"/>
  <c r="M11" i="47"/>
  <c r="U11" i="47"/>
  <c r="AC11" i="47"/>
  <c r="L12" i="47"/>
  <c r="T12" i="47"/>
  <c r="AB12" i="47"/>
  <c r="I15" i="47"/>
  <c r="Q15" i="47"/>
  <c r="Y15" i="47"/>
  <c r="H16" i="47"/>
  <c r="P16" i="47"/>
  <c r="X16" i="47"/>
  <c r="G17" i="47"/>
  <c r="O17" i="47"/>
  <c r="W17" i="47"/>
  <c r="F18" i="47"/>
  <c r="N18" i="47"/>
  <c r="V18" i="47"/>
  <c r="E19" i="47"/>
  <c r="M19" i="47"/>
  <c r="U19" i="47"/>
  <c r="AC19" i="47"/>
  <c r="L20" i="47"/>
  <c r="T20" i="47"/>
  <c r="AB20" i="47"/>
  <c r="I23" i="47"/>
  <c r="Q23" i="47"/>
  <c r="Y23" i="47"/>
  <c r="H24" i="47"/>
  <c r="P24" i="47"/>
  <c r="X24" i="47"/>
  <c r="G25" i="47"/>
  <c r="O25" i="47"/>
  <c r="W25" i="47"/>
  <c r="E27" i="47"/>
  <c r="M27" i="47"/>
  <c r="U27" i="47"/>
  <c r="AC27" i="47"/>
  <c r="L28" i="47"/>
  <c r="T28" i="47"/>
  <c r="AB28" i="47"/>
  <c r="K29" i="47"/>
  <c r="S29" i="47"/>
  <c r="V11" i="43"/>
  <c r="N11" i="43"/>
  <c r="F11" i="43"/>
  <c r="O10" i="43"/>
  <c r="X9" i="43"/>
  <c r="P9" i="43"/>
  <c r="H9" i="43"/>
  <c r="Y8" i="43"/>
  <c r="Q8" i="43"/>
  <c r="Y6" i="46"/>
  <c r="P7" i="46"/>
  <c r="G8" i="46"/>
  <c r="E10" i="46"/>
  <c r="U10" i="46"/>
  <c r="AB11" i="46"/>
  <c r="S12" i="46"/>
  <c r="J13" i="46"/>
  <c r="Q14" i="46"/>
  <c r="H15" i="46"/>
  <c r="X15" i="46"/>
  <c r="K20" i="46"/>
  <c r="Y22" i="46"/>
  <c r="AB27" i="46"/>
  <c r="Q30" i="46"/>
  <c r="T35" i="46"/>
  <c r="I38" i="46"/>
  <c r="W40" i="46"/>
  <c r="L43" i="46"/>
  <c r="G48" i="46"/>
  <c r="V57" i="46"/>
  <c r="L67" i="46"/>
  <c r="S68" i="46"/>
  <c r="X79" i="46"/>
  <c r="N81" i="46"/>
  <c r="E4" i="47"/>
  <c r="M4" i="47"/>
  <c r="U4" i="47"/>
  <c r="AC4" i="47"/>
  <c r="L5" i="47"/>
  <c r="T5" i="47"/>
  <c r="AB5" i="47"/>
  <c r="J7" i="47"/>
  <c r="R7" i="47"/>
  <c r="Z7" i="47"/>
  <c r="I8" i="47"/>
  <c r="Q8" i="47"/>
  <c r="Y8" i="47"/>
  <c r="H9" i="47"/>
  <c r="P9" i="47"/>
  <c r="X9" i="47"/>
  <c r="G10" i="47"/>
  <c r="O10" i="47"/>
  <c r="W10" i="47"/>
  <c r="F11" i="47"/>
  <c r="N11" i="47"/>
  <c r="V11" i="47"/>
  <c r="E12" i="47"/>
  <c r="M12" i="47"/>
  <c r="U12" i="47"/>
  <c r="AC12" i="47"/>
  <c r="J15" i="47"/>
  <c r="R15" i="47"/>
  <c r="Z15" i="47"/>
  <c r="I16" i="47"/>
  <c r="Q16" i="47"/>
  <c r="Y16" i="47"/>
  <c r="L4" i="46"/>
  <c r="T4" i="46"/>
  <c r="AB4" i="46"/>
  <c r="K5" i="46"/>
  <c r="S5" i="46"/>
  <c r="AA5" i="46"/>
  <c r="R6" i="46"/>
  <c r="Y7" i="46"/>
  <c r="P8" i="46"/>
  <c r="N10" i="46"/>
  <c r="E11" i="46"/>
  <c r="U11" i="46"/>
  <c r="AB12" i="46"/>
  <c r="S13" i="46"/>
  <c r="Q15" i="46"/>
  <c r="H16" i="46"/>
  <c r="X16" i="46"/>
  <c r="V18" i="46"/>
  <c r="K21" i="46"/>
  <c r="Y23" i="46"/>
  <c r="N26" i="46"/>
  <c r="AB28" i="46"/>
  <c r="Q31" i="46"/>
  <c r="F34" i="46"/>
  <c r="T36" i="46"/>
  <c r="I39" i="46"/>
  <c r="W41" i="46"/>
  <c r="L44" i="46"/>
  <c r="F4" i="47"/>
  <c r="N4" i="47"/>
  <c r="V4" i="47"/>
  <c r="E5" i="47"/>
  <c r="M5" i="47"/>
  <c r="U5" i="47"/>
  <c r="AC5" i="47"/>
  <c r="K7" i="47"/>
  <c r="S7" i="47"/>
  <c r="AA7" i="47"/>
  <c r="J8" i="47"/>
  <c r="R8" i="47"/>
  <c r="Z8" i="47"/>
  <c r="I9" i="47"/>
  <c r="Q9" i="47"/>
  <c r="Y9" i="47"/>
  <c r="H10" i="47"/>
  <c r="P10" i="47"/>
  <c r="X10" i="47"/>
  <c r="G11" i="47"/>
  <c r="O11" i="47"/>
  <c r="W11" i="47"/>
  <c r="F12" i="47"/>
  <c r="N12" i="47"/>
  <c r="V12" i="47"/>
  <c r="K15" i="47"/>
  <c r="S15" i="47"/>
  <c r="AA15" i="47"/>
  <c r="J16" i="47"/>
  <c r="R16" i="47"/>
  <c r="Z16" i="47"/>
  <c r="I17" i="47"/>
  <c r="Q17" i="47"/>
  <c r="Y17" i="47"/>
  <c r="H18" i="47"/>
  <c r="P18" i="47"/>
  <c r="X18" i="47"/>
  <c r="G19" i="47"/>
  <c r="O19" i="47"/>
  <c r="K6" i="46"/>
  <c r="AA6" i="46"/>
  <c r="R7" i="46"/>
  <c r="Y8" i="46"/>
  <c r="G10" i="46"/>
  <c r="N11" i="46"/>
  <c r="E12" i="46"/>
  <c r="U12" i="46"/>
  <c r="AB13" i="46"/>
  <c r="S14" i="46"/>
  <c r="J15" i="46"/>
  <c r="Q16" i="46"/>
  <c r="V19" i="46"/>
  <c r="K22" i="46"/>
  <c r="Y24" i="46"/>
  <c r="N27" i="46"/>
  <c r="AB29" i="46"/>
  <c r="Q32" i="46"/>
  <c r="F35" i="46"/>
  <c r="T37" i="46"/>
  <c r="I40" i="46"/>
  <c r="W42" i="46"/>
  <c r="L45" i="46"/>
  <c r="AB45" i="46"/>
  <c r="T53" i="46"/>
  <c r="J63" i="46"/>
  <c r="Q64" i="46"/>
  <c r="G74" i="46"/>
  <c r="V83" i="46"/>
  <c r="J18" i="47"/>
  <c r="R18" i="47"/>
  <c r="Z18" i="47"/>
  <c r="I19" i="47"/>
  <c r="Q19" i="47"/>
  <c r="Y19" i="47"/>
  <c r="H20" i="47"/>
  <c r="P20" i="47"/>
  <c r="X20" i="47"/>
  <c r="E23" i="47"/>
  <c r="M23" i="47"/>
  <c r="U23" i="47"/>
  <c r="AC23" i="47"/>
  <c r="L24" i="47"/>
  <c r="T24" i="47"/>
  <c r="AB24" i="47"/>
  <c r="K25" i="47"/>
  <c r="S25" i="47"/>
  <c r="AA25" i="47"/>
  <c r="I27" i="47"/>
  <c r="Q27" i="47"/>
  <c r="Y27" i="47"/>
  <c r="H28" i="47"/>
  <c r="P28" i="47"/>
  <c r="X28" i="47"/>
  <c r="G29" i="47"/>
  <c r="O29" i="47"/>
  <c r="W29" i="47"/>
  <c r="E31" i="47"/>
  <c r="M31" i="47"/>
  <c r="U31" i="47"/>
  <c r="AC31" i="47"/>
  <c r="L32" i="47"/>
  <c r="T32" i="47"/>
  <c r="AB32" i="47"/>
  <c r="K33" i="47"/>
  <c r="S33" i="47"/>
  <c r="AA33" i="47"/>
  <c r="I35" i="47"/>
  <c r="Q35" i="47"/>
  <c r="Y35" i="47"/>
  <c r="H36" i="47"/>
  <c r="P36" i="47"/>
  <c r="X36" i="47"/>
  <c r="G37" i="47"/>
  <c r="O37" i="47"/>
  <c r="W37" i="47"/>
  <c r="E39" i="47"/>
  <c r="M39" i="47"/>
  <c r="U39" i="47"/>
  <c r="AC39" i="47"/>
  <c r="L40" i="47"/>
  <c r="T40" i="47"/>
  <c r="AB40" i="47"/>
  <c r="K41" i="47"/>
  <c r="S41" i="47"/>
  <c r="AA41" i="47"/>
  <c r="J42" i="47"/>
  <c r="R42" i="47"/>
  <c r="Z42" i="47"/>
  <c r="U88" i="47"/>
  <c r="R28" i="47"/>
  <c r="Z28" i="47"/>
  <c r="I29" i="47"/>
  <c r="Q29" i="47"/>
  <c r="Y29" i="47"/>
  <c r="G31" i="47"/>
  <c r="O31" i="47"/>
  <c r="W31" i="47"/>
  <c r="F32" i="47"/>
  <c r="N32" i="47"/>
  <c r="V32" i="47"/>
  <c r="E33" i="47"/>
  <c r="M33" i="47"/>
  <c r="U33" i="47"/>
  <c r="AC33" i="47"/>
  <c r="K35" i="47"/>
  <c r="S35" i="47"/>
  <c r="AA35" i="47"/>
  <c r="J36" i="47"/>
  <c r="R36" i="47"/>
  <c r="Z36" i="47"/>
  <c r="I37" i="47"/>
  <c r="Q37" i="47"/>
  <c r="Y37" i="47"/>
  <c r="G39" i="47"/>
  <c r="O39" i="47"/>
  <c r="W39" i="47"/>
  <c r="F40" i="47"/>
  <c r="N40" i="47"/>
  <c r="V40" i="47"/>
  <c r="E41" i="47"/>
  <c r="M41" i="47"/>
  <c r="U41" i="47"/>
  <c r="AC41" i="47"/>
  <c r="L42" i="47"/>
  <c r="T42" i="47"/>
  <c r="AB42" i="47"/>
  <c r="J44" i="47"/>
  <c r="R44" i="47"/>
  <c r="Z44" i="47"/>
  <c r="I45" i="47"/>
  <c r="Q45" i="47"/>
  <c r="Y45" i="47"/>
  <c r="H46" i="47"/>
  <c r="P46" i="47"/>
  <c r="X46" i="47"/>
  <c r="F48" i="47"/>
  <c r="N48" i="47"/>
  <c r="V48" i="47"/>
  <c r="E49" i="47"/>
  <c r="M49" i="47"/>
  <c r="U49" i="47"/>
  <c r="AC49" i="47"/>
  <c r="L50" i="47"/>
  <c r="T50" i="47"/>
  <c r="AB50" i="47"/>
  <c r="J52" i="47"/>
  <c r="R52" i="47"/>
  <c r="Z52" i="47"/>
  <c r="I53" i="47"/>
  <c r="Q53" i="47"/>
  <c r="Y53" i="47"/>
  <c r="K4" i="47"/>
  <c r="S4" i="47"/>
  <c r="AA4" i="47"/>
  <c r="J5" i="47"/>
  <c r="R5" i="47"/>
  <c r="Z5" i="47"/>
  <c r="H7" i="47"/>
  <c r="P7" i="47"/>
  <c r="X7" i="47"/>
  <c r="G8" i="47"/>
  <c r="O8" i="47"/>
  <c r="W8" i="47"/>
  <c r="F9" i="47"/>
  <c r="N9" i="47"/>
  <c r="V9" i="47"/>
  <c r="E10" i="47"/>
  <c r="M10" i="47"/>
  <c r="U10" i="47"/>
  <c r="AC10" i="47"/>
  <c r="L11" i="47"/>
  <c r="T11" i="47"/>
  <c r="AB11" i="47"/>
  <c r="K12" i="47"/>
  <c r="S12" i="47"/>
  <c r="AA12" i="47"/>
  <c r="H15" i="47"/>
  <c r="P15" i="47"/>
  <c r="X15" i="47"/>
  <c r="G16" i="47"/>
  <c r="O16" i="47"/>
  <c r="W16" i="47"/>
  <c r="F17" i="47"/>
  <c r="N17" i="47"/>
  <c r="V17" i="47"/>
  <c r="E18" i="47"/>
  <c r="M18" i="47"/>
  <c r="U18" i="47"/>
  <c r="AC18" i="47"/>
  <c r="L19" i="47"/>
  <c r="T19" i="47"/>
  <c r="AB19" i="47"/>
  <c r="K20" i="47"/>
  <c r="S20" i="47"/>
  <c r="AA20" i="47"/>
  <c r="H23" i="47"/>
  <c r="P23" i="47"/>
  <c r="X23" i="47"/>
  <c r="G24" i="47"/>
  <c r="O24" i="47"/>
  <c r="W24" i="47"/>
  <c r="F25" i="47"/>
  <c r="N25" i="47"/>
  <c r="V25" i="47"/>
  <c r="L27" i="47"/>
  <c r="T27" i="47"/>
  <c r="AB27" i="47"/>
  <c r="K28" i="47"/>
  <c r="S28" i="47"/>
  <c r="AA28" i="47"/>
  <c r="J29" i="47"/>
  <c r="R29" i="47"/>
  <c r="Z29" i="47"/>
  <c r="H31" i="47"/>
  <c r="P31" i="47"/>
  <c r="X31" i="47"/>
  <c r="G32" i="47"/>
  <c r="O32" i="47"/>
  <c r="W32" i="47"/>
  <c r="F33" i="47"/>
  <c r="N33" i="47"/>
  <c r="V33" i="47"/>
  <c r="L35" i="47"/>
  <c r="T35" i="47"/>
  <c r="AB35" i="47"/>
  <c r="K36" i="47"/>
  <c r="S36" i="47"/>
  <c r="AA36" i="47"/>
  <c r="J37" i="47"/>
  <c r="R37" i="47"/>
  <c r="Z37" i="47"/>
  <c r="H39" i="47"/>
  <c r="P39" i="47"/>
  <c r="X39" i="47"/>
  <c r="G40" i="47"/>
  <c r="O40" i="47"/>
  <c r="W40" i="47"/>
  <c r="F41" i="47"/>
  <c r="N41" i="47"/>
  <c r="V41" i="47"/>
  <c r="E42" i="47"/>
  <c r="M42" i="47"/>
  <c r="U42" i="47"/>
  <c r="AC42" i="47"/>
  <c r="K44" i="47"/>
  <c r="S44" i="47"/>
  <c r="AA44" i="47"/>
  <c r="J45" i="47"/>
  <c r="R45" i="47"/>
  <c r="Z45" i="47"/>
  <c r="AA29" i="47"/>
  <c r="I31" i="47"/>
  <c r="Q31" i="47"/>
  <c r="Y31" i="47"/>
  <c r="H32" i="47"/>
  <c r="P32" i="47"/>
  <c r="X32" i="47"/>
  <c r="G33" i="47"/>
  <c r="O33" i="47"/>
  <c r="W33" i="47"/>
  <c r="E35" i="47"/>
  <c r="M35" i="47"/>
  <c r="U35" i="47"/>
  <c r="AC35" i="47"/>
  <c r="L36" i="47"/>
  <c r="T36" i="47"/>
  <c r="AB36" i="47"/>
  <c r="K37" i="47"/>
  <c r="S37" i="47"/>
  <c r="AA37" i="47"/>
  <c r="I39" i="47"/>
  <c r="Q39" i="47"/>
  <c r="Y39" i="47"/>
  <c r="H40" i="47"/>
  <c r="P40" i="47"/>
  <c r="X40" i="47"/>
  <c r="G41" i="47"/>
  <c r="O41" i="47"/>
  <c r="W41" i="47"/>
  <c r="F42" i="47"/>
  <c r="N42" i="47"/>
  <c r="V42" i="47"/>
  <c r="L44" i="47"/>
  <c r="T44" i="47"/>
  <c r="AB44" i="47"/>
  <c r="K45" i="47"/>
  <c r="S45" i="47"/>
  <c r="AA45" i="47"/>
  <c r="J46" i="47"/>
  <c r="R46" i="47"/>
  <c r="Z46" i="47"/>
  <c r="H48" i="47"/>
  <c r="P48" i="47"/>
  <c r="X48" i="47"/>
  <c r="G49" i="47"/>
  <c r="O49" i="47"/>
  <c r="W49" i="47"/>
  <c r="F50" i="47"/>
  <c r="N50" i="47"/>
  <c r="V50" i="47"/>
  <c r="L52" i="47"/>
  <c r="T52" i="47"/>
  <c r="AB52" i="47"/>
  <c r="K53" i="47"/>
  <c r="S53" i="47"/>
  <c r="AA53" i="47"/>
  <c r="J54" i="47"/>
  <c r="H17" i="47"/>
  <c r="P17" i="47"/>
  <c r="X17" i="47"/>
  <c r="G18" i="47"/>
  <c r="O18" i="47"/>
  <c r="W18" i="47"/>
  <c r="F19" i="47"/>
  <c r="N19" i="47"/>
  <c r="V19" i="47"/>
  <c r="E20" i="47"/>
  <c r="M20" i="47"/>
  <c r="U20" i="47"/>
  <c r="AC20" i="47"/>
  <c r="J23" i="47"/>
  <c r="R23" i="47"/>
  <c r="Z23" i="47"/>
  <c r="I24" i="47"/>
  <c r="Q24" i="47"/>
  <c r="Y24" i="47"/>
  <c r="H25" i="47"/>
  <c r="P25" i="47"/>
  <c r="X25" i="47"/>
  <c r="F27" i="47"/>
  <c r="N27" i="47"/>
  <c r="V27" i="47"/>
  <c r="E28" i="47"/>
  <c r="M28" i="47"/>
  <c r="U28" i="47"/>
  <c r="AC28" i="47"/>
  <c r="L29" i="47"/>
  <c r="T29" i="47"/>
  <c r="AB29" i="47"/>
  <c r="J31" i="47"/>
  <c r="R31" i="47"/>
  <c r="Z31" i="47"/>
  <c r="I32" i="47"/>
  <c r="Q32" i="47"/>
  <c r="Y32" i="47"/>
  <c r="H33" i="47"/>
  <c r="P33" i="47"/>
  <c r="X33" i="47"/>
  <c r="F35" i="47"/>
  <c r="N35" i="47"/>
  <c r="V35" i="47"/>
  <c r="E36" i="47"/>
  <c r="M36" i="47"/>
  <c r="U36" i="47"/>
  <c r="AC36" i="47"/>
  <c r="L37" i="47"/>
  <c r="T37" i="47"/>
  <c r="AB37" i="47"/>
  <c r="J39" i="47"/>
  <c r="R39" i="47"/>
  <c r="Z39" i="47"/>
  <c r="I40" i="47"/>
  <c r="Q40" i="47"/>
  <c r="Y40" i="47"/>
  <c r="H41" i="47"/>
  <c r="P41" i="47"/>
  <c r="X41" i="47"/>
  <c r="G42" i="47"/>
  <c r="O42" i="47"/>
  <c r="W42" i="47"/>
  <c r="E44" i="47"/>
  <c r="M44" i="47"/>
  <c r="U44" i="47"/>
  <c r="AC44" i="47"/>
  <c r="L45" i="47"/>
  <c r="T45" i="47"/>
  <c r="AB45" i="47"/>
  <c r="K46" i="47"/>
  <c r="S46" i="47"/>
  <c r="AA46" i="47"/>
  <c r="I48" i="47"/>
  <c r="Q48" i="47"/>
  <c r="Y48" i="47"/>
  <c r="H49" i="47"/>
  <c r="P49" i="47"/>
  <c r="X49" i="47"/>
  <c r="G50" i="47"/>
  <c r="W19" i="47"/>
  <c r="F20" i="47"/>
  <c r="N20" i="47"/>
  <c r="V20" i="47"/>
  <c r="K23" i="47"/>
  <c r="S23" i="47"/>
  <c r="AA23" i="47"/>
  <c r="J24" i="47"/>
  <c r="R24" i="47"/>
  <c r="Z24" i="47"/>
  <c r="I25" i="47"/>
  <c r="Q25" i="47"/>
  <c r="Y25" i="47"/>
  <c r="G27" i="47"/>
  <c r="O27" i="47"/>
  <c r="W27" i="47"/>
  <c r="F28" i="47"/>
  <c r="N28" i="47"/>
  <c r="V28" i="47"/>
  <c r="E29" i="47"/>
  <c r="M29" i="47"/>
  <c r="U29" i="47"/>
  <c r="AC29" i="47"/>
  <c r="K31" i="47"/>
  <c r="S31" i="47"/>
  <c r="AA31" i="47"/>
  <c r="J32" i="47"/>
  <c r="R32" i="47"/>
  <c r="Z32" i="47"/>
  <c r="I33" i="47"/>
  <c r="Q33" i="47"/>
  <c r="Y33" i="47"/>
  <c r="G35" i="47"/>
  <c r="O35" i="47"/>
  <c r="W35" i="47"/>
  <c r="F36" i="47"/>
  <c r="N36" i="47"/>
  <c r="V36" i="47"/>
  <c r="E37" i="47"/>
  <c r="M37" i="47"/>
  <c r="U37" i="47"/>
  <c r="AC37" i="47"/>
  <c r="K39" i="47"/>
  <c r="S39" i="47"/>
  <c r="AA39" i="47"/>
  <c r="J40" i="47"/>
  <c r="R40" i="47"/>
  <c r="Z40" i="47"/>
  <c r="I41" i="47"/>
  <c r="Q41" i="47"/>
  <c r="Y41" i="47"/>
  <c r="H42" i="47"/>
  <c r="P42" i="47"/>
  <c r="X42" i="47"/>
  <c r="F44" i="47"/>
  <c r="N44" i="47"/>
  <c r="V44" i="47"/>
  <c r="E45" i="47"/>
  <c r="G4" i="47"/>
  <c r="O4" i="47"/>
  <c r="W4" i="47"/>
  <c r="F5" i="47"/>
  <c r="N5" i="47"/>
  <c r="V5" i="47"/>
  <c r="L7" i="47"/>
  <c r="T7" i="47"/>
  <c r="AB7" i="47"/>
  <c r="K8" i="47"/>
  <c r="S8" i="47"/>
  <c r="AA8" i="47"/>
  <c r="J9" i="47"/>
  <c r="R9" i="47"/>
  <c r="Z9" i="47"/>
  <c r="I10" i="47"/>
  <c r="Q10" i="47"/>
  <c r="Y10" i="47"/>
  <c r="H11" i="47"/>
  <c r="P11" i="47"/>
  <c r="X11" i="47"/>
  <c r="G12" i="47"/>
  <c r="O12" i="47"/>
  <c r="W12" i="47"/>
  <c r="F13" i="47"/>
  <c r="N13" i="47"/>
  <c r="V13" i="47"/>
  <c r="L15" i="47"/>
  <c r="T15" i="47"/>
  <c r="AB15" i="47"/>
  <c r="K16" i="47"/>
  <c r="S16" i="47"/>
  <c r="AA16" i="47"/>
  <c r="J17" i="47"/>
  <c r="R17" i="47"/>
  <c r="Z17" i="47"/>
  <c r="I18" i="47"/>
  <c r="Q18" i="47"/>
  <c r="Y18" i="47"/>
  <c r="H19" i="47"/>
  <c r="P19" i="47"/>
  <c r="X19" i="47"/>
  <c r="G20" i="47"/>
  <c r="O20" i="47"/>
  <c r="W20" i="47"/>
  <c r="F21" i="47"/>
  <c r="N21" i="47"/>
  <c r="V21" i="47"/>
  <c r="L23" i="47"/>
  <c r="T23" i="47"/>
  <c r="AB23" i="47"/>
  <c r="K24" i="47"/>
  <c r="S24" i="47"/>
  <c r="AA24" i="47"/>
  <c r="J25" i="47"/>
  <c r="R25" i="47"/>
  <c r="Z25" i="47"/>
  <c r="I26" i="47"/>
  <c r="Q26" i="47"/>
  <c r="Y26" i="47"/>
  <c r="H27" i="47"/>
  <c r="P27" i="47"/>
  <c r="X27" i="47"/>
  <c r="G28" i="47"/>
  <c r="O28" i="47"/>
  <c r="W28" i="47"/>
  <c r="F29" i="47"/>
  <c r="N29" i="47"/>
  <c r="V29" i="47"/>
  <c r="L31" i="47"/>
  <c r="T31" i="47"/>
  <c r="AB31" i="47"/>
  <c r="K32" i="47"/>
  <c r="S32" i="47"/>
  <c r="AA32" i="47"/>
  <c r="J33" i="47"/>
  <c r="R33" i="47"/>
  <c r="Z33" i="47"/>
  <c r="I34" i="47"/>
  <c r="Q34" i="47"/>
  <c r="Y34" i="47"/>
  <c r="H35" i="47"/>
  <c r="P35" i="47"/>
  <c r="X35" i="47"/>
  <c r="G36" i="47"/>
  <c r="H44" i="47"/>
  <c r="P44" i="47"/>
  <c r="X44" i="47"/>
  <c r="G45" i="47"/>
  <c r="O45" i="47"/>
  <c r="W45" i="47"/>
  <c r="F46" i="47"/>
  <c r="N46" i="47"/>
  <c r="V46" i="47"/>
  <c r="L48" i="47"/>
  <c r="T48" i="47"/>
  <c r="AB48" i="47"/>
  <c r="K49" i="47"/>
  <c r="S49" i="47"/>
  <c r="J50" i="47"/>
  <c r="R50" i="47"/>
  <c r="Z50" i="47"/>
  <c r="H52" i="47"/>
  <c r="P52" i="47"/>
  <c r="X52" i="47"/>
  <c r="G53" i="47"/>
  <c r="O53" i="47"/>
  <c r="W53" i="47"/>
  <c r="F54" i="47"/>
  <c r="N54" i="47"/>
  <c r="V54" i="47"/>
  <c r="L56" i="47"/>
  <c r="T56" i="47"/>
  <c r="AB56" i="47"/>
  <c r="J58" i="47"/>
  <c r="R58" i="47"/>
  <c r="Z58" i="47"/>
  <c r="G61" i="47"/>
  <c r="O61" i="47"/>
  <c r="W61" i="47"/>
  <c r="F62" i="47"/>
  <c r="N62" i="47"/>
  <c r="V62" i="47"/>
  <c r="L64" i="47"/>
  <c r="T64" i="47"/>
  <c r="AB64" i="47"/>
  <c r="J66" i="47"/>
  <c r="R66" i="47"/>
  <c r="Z66" i="47"/>
  <c r="G69" i="47"/>
  <c r="O69" i="47"/>
  <c r="H54" i="47"/>
  <c r="P54" i="47"/>
  <c r="X54" i="47"/>
  <c r="F56" i="47"/>
  <c r="N56" i="47"/>
  <c r="V56" i="47"/>
  <c r="E57" i="47"/>
  <c r="M57" i="47"/>
  <c r="U57" i="47"/>
  <c r="AC57" i="47"/>
  <c r="L58" i="47"/>
  <c r="T58" i="47"/>
  <c r="AB58" i="47"/>
  <c r="I61" i="47"/>
  <c r="Q61" i="47"/>
  <c r="Y61" i="47"/>
  <c r="H62" i="47"/>
  <c r="P62" i="47"/>
  <c r="X62" i="47"/>
  <c r="G63" i="47"/>
  <c r="O63" i="47"/>
  <c r="W63" i="47"/>
  <c r="F64" i="47"/>
  <c r="N64" i="47"/>
  <c r="V64" i="47"/>
  <c r="E65" i="47"/>
  <c r="M65" i="47"/>
  <c r="U65" i="47"/>
  <c r="AC65" i="47"/>
  <c r="L66" i="47"/>
  <c r="T66" i="47"/>
  <c r="AB66" i="47"/>
  <c r="I69" i="47"/>
  <c r="Q69" i="47"/>
  <c r="Y69" i="47"/>
  <c r="H70" i="47"/>
  <c r="P70" i="47"/>
  <c r="X70" i="47"/>
  <c r="G71" i="47"/>
  <c r="O71" i="47"/>
  <c r="W71" i="47"/>
  <c r="F72" i="47"/>
  <c r="N72" i="47"/>
  <c r="V72" i="47"/>
  <c r="L74" i="47"/>
  <c r="T74" i="47"/>
  <c r="AB74" i="47"/>
  <c r="J76" i="47"/>
  <c r="R76" i="47"/>
  <c r="Z76" i="47"/>
  <c r="I77" i="47"/>
  <c r="Q77" i="47"/>
  <c r="Y77" i="47"/>
  <c r="H78" i="47"/>
  <c r="I46" i="47"/>
  <c r="Q46" i="47"/>
  <c r="Y46" i="47"/>
  <c r="G48" i="47"/>
  <c r="O48" i="47"/>
  <c r="W48" i="47"/>
  <c r="F49" i="47"/>
  <c r="N49" i="47"/>
  <c r="V49" i="47"/>
  <c r="E50" i="47"/>
  <c r="M50" i="47"/>
  <c r="U50" i="47"/>
  <c r="AC50" i="47"/>
  <c r="K52" i="47"/>
  <c r="S52" i="47"/>
  <c r="AA52" i="47"/>
  <c r="J53" i="47"/>
  <c r="R53" i="47"/>
  <c r="Z53" i="47"/>
  <c r="I54" i="47"/>
  <c r="Q54" i="47"/>
  <c r="Y54" i="47"/>
  <c r="G56" i="47"/>
  <c r="O56" i="47"/>
  <c r="W56" i="47"/>
  <c r="F57" i="47"/>
  <c r="N57" i="47"/>
  <c r="V57" i="47"/>
  <c r="E58" i="47"/>
  <c r="M58" i="47"/>
  <c r="U58" i="47"/>
  <c r="AC58" i="47"/>
  <c r="J61" i="47"/>
  <c r="R61" i="47"/>
  <c r="Z61" i="47"/>
  <c r="I62" i="47"/>
  <c r="Q62" i="47"/>
  <c r="Y62" i="47"/>
  <c r="H63" i="47"/>
  <c r="P63" i="47"/>
  <c r="X63" i="47"/>
  <c r="G64" i="47"/>
  <c r="O64" i="47"/>
  <c r="W64" i="47"/>
  <c r="F65" i="47"/>
  <c r="N65" i="47"/>
  <c r="V65" i="47"/>
  <c r="E66" i="47"/>
  <c r="M66" i="47"/>
  <c r="U66" i="47"/>
  <c r="AC66" i="47"/>
  <c r="J69" i="47"/>
  <c r="R69" i="47"/>
  <c r="Z69" i="47"/>
  <c r="I70" i="47"/>
  <c r="Q70" i="47"/>
  <c r="Y70" i="47"/>
  <c r="H71" i="47"/>
  <c r="P71" i="47"/>
  <c r="X71" i="47"/>
  <c r="G72" i="47"/>
  <c r="O72" i="47"/>
  <c r="W72" i="47"/>
  <c r="E74" i="47"/>
  <c r="M74" i="47"/>
  <c r="U74" i="47"/>
  <c r="AC74" i="47"/>
  <c r="K76" i="47"/>
  <c r="S76" i="47"/>
  <c r="AA76" i="47"/>
  <c r="J77" i="47"/>
  <c r="R77" i="47"/>
  <c r="Z77" i="47"/>
  <c r="I78" i="47"/>
  <c r="Q78" i="47"/>
  <c r="Y78" i="47"/>
  <c r="H79" i="47"/>
  <c r="P79" i="47"/>
  <c r="X79" i="47"/>
  <c r="G80" i="47"/>
  <c r="O80" i="47"/>
  <c r="W80" i="47"/>
  <c r="E82" i="47"/>
  <c r="M82" i="47"/>
  <c r="U82" i="47"/>
  <c r="R54" i="47"/>
  <c r="Z54" i="47"/>
  <c r="H56" i="47"/>
  <c r="P56" i="47"/>
  <c r="X56" i="47"/>
  <c r="G57" i="47"/>
  <c r="O57" i="47"/>
  <c r="W57" i="47"/>
  <c r="F58" i="47"/>
  <c r="N58" i="47"/>
  <c r="V58" i="47"/>
  <c r="K61" i="47"/>
  <c r="S61" i="47"/>
  <c r="AA61" i="47"/>
  <c r="J62" i="47"/>
  <c r="R62" i="47"/>
  <c r="Z62" i="47"/>
  <c r="I63" i="47"/>
  <c r="Q63" i="47"/>
  <c r="Y63" i="47"/>
  <c r="H64" i="47"/>
  <c r="P64" i="47"/>
  <c r="X64" i="47"/>
  <c r="G65" i="47"/>
  <c r="O65" i="47"/>
  <c r="W65" i="47"/>
  <c r="F66" i="47"/>
  <c r="N66" i="47"/>
  <c r="V66" i="47"/>
  <c r="K69" i="47"/>
  <c r="S69" i="47"/>
  <c r="AA69" i="47"/>
  <c r="J70" i="47"/>
  <c r="R70" i="47"/>
  <c r="Z70" i="47"/>
  <c r="I71" i="47"/>
  <c r="Q71" i="47"/>
  <c r="Y71" i="47"/>
  <c r="H72" i="47"/>
  <c r="P72" i="47"/>
  <c r="X72" i="47"/>
  <c r="F74" i="47"/>
  <c r="N74" i="47"/>
  <c r="V74" i="47"/>
  <c r="L76" i="47"/>
  <c r="T76" i="47"/>
  <c r="AB76" i="47"/>
  <c r="O50" i="47"/>
  <c r="W50" i="47"/>
  <c r="E52" i="47"/>
  <c r="M52" i="47"/>
  <c r="U52" i="47"/>
  <c r="AC52" i="47"/>
  <c r="L53" i="47"/>
  <c r="T53" i="47"/>
  <c r="AB53" i="47"/>
  <c r="K54" i="47"/>
  <c r="S54" i="47"/>
  <c r="AA54" i="47"/>
  <c r="I56" i="47"/>
  <c r="Q56" i="47"/>
  <c r="Y56" i="47"/>
  <c r="H57" i="47"/>
  <c r="P57" i="47"/>
  <c r="X57" i="47"/>
  <c r="G58" i="47"/>
  <c r="O58" i="47"/>
  <c r="W58" i="47"/>
  <c r="L61" i="47"/>
  <c r="T61" i="47"/>
  <c r="AB61" i="47"/>
  <c r="K62" i="47"/>
  <c r="S62" i="47"/>
  <c r="AA62" i="47"/>
  <c r="J63" i="47"/>
  <c r="R63" i="47"/>
  <c r="Z63" i="47"/>
  <c r="I64" i="47"/>
  <c r="Q64" i="47"/>
  <c r="Y64" i="47"/>
  <c r="H65" i="47"/>
  <c r="P65" i="47"/>
  <c r="X65" i="47"/>
  <c r="G66" i="47"/>
  <c r="O66" i="47"/>
  <c r="W66" i="47"/>
  <c r="L69" i="47"/>
  <c r="T69" i="47"/>
  <c r="AB69" i="47"/>
  <c r="K70" i="47"/>
  <c r="S70" i="47"/>
  <c r="AA70" i="47"/>
  <c r="J71" i="47"/>
  <c r="R71" i="47"/>
  <c r="Z71" i="47"/>
  <c r="I72" i="47"/>
  <c r="Q72" i="47"/>
  <c r="Y72" i="47"/>
  <c r="G74" i="47"/>
  <c r="O74" i="47"/>
  <c r="W74" i="47"/>
  <c r="E76" i="47"/>
  <c r="M76" i="47"/>
  <c r="U76" i="47"/>
  <c r="AC76" i="47"/>
  <c r="L77" i="47"/>
  <c r="T77" i="47"/>
  <c r="AB77" i="47"/>
  <c r="K78" i="47"/>
  <c r="S78" i="47"/>
  <c r="AA78" i="47"/>
  <c r="J79" i="47"/>
  <c r="R79" i="47"/>
  <c r="Z79" i="47"/>
  <c r="M45" i="47"/>
  <c r="U45" i="47"/>
  <c r="AC45" i="47"/>
  <c r="L46" i="47"/>
  <c r="T46" i="47"/>
  <c r="AB46" i="47"/>
  <c r="J48" i="47"/>
  <c r="R48" i="47"/>
  <c r="Z48" i="47"/>
  <c r="I49" i="47"/>
  <c r="Q49" i="47"/>
  <c r="Y49" i="47"/>
  <c r="H50" i="47"/>
  <c r="P50" i="47"/>
  <c r="X50" i="47"/>
  <c r="F52" i="47"/>
  <c r="N52" i="47"/>
  <c r="V52" i="47"/>
  <c r="E53" i="47"/>
  <c r="M53" i="47"/>
  <c r="U53" i="47"/>
  <c r="AC53" i="47"/>
  <c r="L54" i="47"/>
  <c r="T54" i="47"/>
  <c r="AB54" i="47"/>
  <c r="J56" i="47"/>
  <c r="R56" i="47"/>
  <c r="Z56" i="47"/>
  <c r="H58" i="47"/>
  <c r="P58" i="47"/>
  <c r="X58" i="47"/>
  <c r="E61" i="47"/>
  <c r="M61" i="47"/>
  <c r="U61" i="47"/>
  <c r="AC61" i="47"/>
  <c r="L62" i="47"/>
  <c r="T62" i="47"/>
  <c r="AB62" i="47"/>
  <c r="J64" i="47"/>
  <c r="R64" i="47"/>
  <c r="Z64" i="47"/>
  <c r="H66" i="47"/>
  <c r="P66" i="47"/>
  <c r="X66" i="47"/>
  <c r="E69" i="47"/>
  <c r="M69" i="47"/>
  <c r="U69" i="47"/>
  <c r="AC69" i="47"/>
  <c r="L70" i="47"/>
  <c r="O36" i="47"/>
  <c r="W36" i="47"/>
  <c r="F37" i="47"/>
  <c r="N37" i="47"/>
  <c r="V37" i="47"/>
  <c r="L39" i="47"/>
  <c r="T39" i="47"/>
  <c r="AB39" i="47"/>
  <c r="K40" i="47"/>
  <c r="S40" i="47"/>
  <c r="AA40" i="47"/>
  <c r="J41" i="47"/>
  <c r="R41" i="47"/>
  <c r="Z41" i="47"/>
  <c r="I42" i="47"/>
  <c r="Q42" i="47"/>
  <c r="Y42" i="47"/>
  <c r="G44" i="47"/>
  <c r="O44" i="47"/>
  <c r="W44" i="47"/>
  <c r="F45" i="47"/>
  <c r="N45" i="47"/>
  <c r="V45" i="47"/>
  <c r="E46" i="47"/>
  <c r="M46" i="47"/>
  <c r="U46" i="47"/>
  <c r="AC46" i="47"/>
  <c r="L47" i="47"/>
  <c r="T47" i="47"/>
  <c r="AB47" i="47"/>
  <c r="K48" i="47"/>
  <c r="S48" i="47"/>
  <c r="AA48" i="47"/>
  <c r="J49" i="47"/>
  <c r="R49" i="47"/>
  <c r="Z49" i="47"/>
  <c r="I50" i="47"/>
  <c r="Q50" i="47"/>
  <c r="Y50" i="47"/>
  <c r="G52" i="47"/>
  <c r="O52" i="47"/>
  <c r="W52" i="47"/>
  <c r="F53" i="47"/>
  <c r="N53" i="47"/>
  <c r="V53" i="47"/>
  <c r="E54" i="47"/>
  <c r="M54" i="47"/>
  <c r="U54" i="47"/>
  <c r="AC54" i="47"/>
  <c r="L55" i="47"/>
  <c r="T55" i="47"/>
  <c r="AB55" i="47"/>
  <c r="K56" i="47"/>
  <c r="S56" i="47"/>
  <c r="AA56" i="47"/>
  <c r="I58" i="47"/>
  <c r="Q58" i="47"/>
  <c r="Y58" i="47"/>
  <c r="G60" i="47"/>
  <c r="O60" i="47"/>
  <c r="W60" i="47"/>
  <c r="F61" i="47"/>
  <c r="N61" i="47"/>
  <c r="V61" i="47"/>
  <c r="E62" i="47"/>
  <c r="M62" i="47"/>
  <c r="U62" i="47"/>
  <c r="AC62" i="47"/>
  <c r="K64" i="47"/>
  <c r="S64" i="47"/>
  <c r="AA64" i="47"/>
  <c r="I66" i="47"/>
  <c r="Q66" i="47"/>
  <c r="Y66" i="47"/>
  <c r="G68" i="47"/>
  <c r="W69" i="47"/>
  <c r="F70" i="47"/>
  <c r="N70" i="47"/>
  <c r="V70" i="47"/>
  <c r="L72" i="47"/>
  <c r="T72" i="47"/>
  <c r="AB72" i="47"/>
  <c r="J74" i="47"/>
  <c r="R74" i="47"/>
  <c r="Z74" i="47"/>
  <c r="H76" i="47"/>
  <c r="P76" i="47"/>
  <c r="X76" i="47"/>
  <c r="G77" i="47"/>
  <c r="O77" i="47"/>
  <c r="W77" i="47"/>
  <c r="F78" i="47"/>
  <c r="N78" i="47"/>
  <c r="V78" i="47"/>
  <c r="L80" i="47"/>
  <c r="T80" i="47"/>
  <c r="AB80" i="47"/>
  <c r="J82" i="47"/>
  <c r="R82" i="47"/>
  <c r="Z82" i="47"/>
  <c r="H84" i="47"/>
  <c r="P84" i="47"/>
  <c r="X84" i="47"/>
  <c r="G85" i="47"/>
  <c r="O85" i="47"/>
  <c r="W85" i="47"/>
  <c r="F86" i="47"/>
  <c r="N86" i="47"/>
  <c r="V86" i="47"/>
  <c r="L88" i="47"/>
  <c r="T88" i="47"/>
  <c r="AB88" i="47"/>
  <c r="J90" i="47"/>
  <c r="R90" i="47"/>
  <c r="Z90" i="47"/>
  <c r="G93" i="47"/>
  <c r="O93" i="47"/>
  <c r="W93" i="47"/>
  <c r="L96" i="47"/>
  <c r="T96" i="47"/>
  <c r="AB96" i="47"/>
  <c r="J98" i="47"/>
  <c r="R98" i="47"/>
  <c r="Z98" i="47"/>
  <c r="G101" i="47"/>
  <c r="O101" i="47"/>
  <c r="W101" i="47"/>
  <c r="L104" i="47"/>
  <c r="T104" i="47"/>
  <c r="AB104" i="47"/>
  <c r="J106" i="47"/>
  <c r="R106" i="47"/>
  <c r="Z106" i="47"/>
  <c r="G109" i="47"/>
  <c r="O109" i="47"/>
  <c r="W109" i="47"/>
  <c r="L112" i="47"/>
  <c r="T112" i="47"/>
  <c r="AB112" i="47"/>
  <c r="AC88" i="47"/>
  <c r="L89" i="47"/>
  <c r="T89" i="47"/>
  <c r="AB89" i="47"/>
  <c r="K90" i="47"/>
  <c r="S90" i="47"/>
  <c r="AA90" i="47"/>
  <c r="J91" i="47"/>
  <c r="R91" i="47"/>
  <c r="Z91" i="47"/>
  <c r="I92" i="47"/>
  <c r="Q92" i="47"/>
  <c r="Y92" i="47"/>
  <c r="H93" i="47"/>
  <c r="P93" i="47"/>
  <c r="X93" i="47"/>
  <c r="F95" i="47"/>
  <c r="N95" i="47"/>
  <c r="V95" i="47"/>
  <c r="E96" i="47"/>
  <c r="M96" i="47"/>
  <c r="U96" i="47"/>
  <c r="AC96" i="47"/>
  <c r="L97" i="47"/>
  <c r="T97" i="47"/>
  <c r="AB97" i="47"/>
  <c r="K98" i="47"/>
  <c r="S98" i="47"/>
  <c r="AA98" i="47"/>
  <c r="J99" i="47"/>
  <c r="R99" i="47"/>
  <c r="Z99" i="47"/>
  <c r="I100" i="47"/>
  <c r="Q100" i="47"/>
  <c r="Y100" i="47"/>
  <c r="H101" i="47"/>
  <c r="P101" i="47"/>
  <c r="X101" i="47"/>
  <c r="F103" i="47"/>
  <c r="N103" i="47"/>
  <c r="V103" i="47"/>
  <c r="E104" i="47"/>
  <c r="M104" i="47"/>
  <c r="U104" i="47"/>
  <c r="AC104" i="47"/>
  <c r="L105" i="47"/>
  <c r="T105" i="47"/>
  <c r="AB105" i="47"/>
  <c r="K106" i="47"/>
  <c r="S106" i="47"/>
  <c r="AA106" i="47"/>
  <c r="I108" i="47"/>
  <c r="Q108" i="47"/>
  <c r="Y108" i="47"/>
  <c r="H109" i="47"/>
  <c r="P109" i="47"/>
  <c r="X109" i="47"/>
  <c r="G110" i="47"/>
  <c r="O110" i="47"/>
  <c r="W110" i="47"/>
  <c r="F111" i="47"/>
  <c r="N111" i="47"/>
  <c r="V111" i="47"/>
  <c r="E112" i="47"/>
  <c r="M112" i="47"/>
  <c r="U112" i="47"/>
  <c r="AC112" i="47"/>
  <c r="L113" i="47"/>
  <c r="T113" i="47"/>
  <c r="AB113" i="47"/>
  <c r="P78" i="47"/>
  <c r="X78" i="47"/>
  <c r="G79" i="47"/>
  <c r="O79" i="47"/>
  <c r="W79" i="47"/>
  <c r="F80" i="47"/>
  <c r="N80" i="47"/>
  <c r="V80" i="47"/>
  <c r="L82" i="47"/>
  <c r="T82" i="47"/>
  <c r="AB82" i="47"/>
  <c r="J84" i="47"/>
  <c r="R84" i="47"/>
  <c r="Z84" i="47"/>
  <c r="I85" i="47"/>
  <c r="Q85" i="47"/>
  <c r="Y85" i="47"/>
  <c r="H86" i="47"/>
  <c r="P86" i="47"/>
  <c r="X86" i="47"/>
  <c r="G87" i="47"/>
  <c r="O87" i="47"/>
  <c r="W87" i="47"/>
  <c r="F88" i="47"/>
  <c r="N88" i="47"/>
  <c r="V88" i="47"/>
  <c r="E89" i="47"/>
  <c r="M89" i="47"/>
  <c r="U89" i="47"/>
  <c r="AC89" i="47"/>
  <c r="L90" i="47"/>
  <c r="T90" i="47"/>
  <c r="AB90" i="47"/>
  <c r="J92" i="47"/>
  <c r="R92" i="47"/>
  <c r="Z92" i="47"/>
  <c r="I93" i="47"/>
  <c r="Q93" i="47"/>
  <c r="Y93" i="47"/>
  <c r="G95" i="47"/>
  <c r="O95" i="47"/>
  <c r="W95" i="47"/>
  <c r="F96" i="47"/>
  <c r="N96" i="47"/>
  <c r="V96" i="47"/>
  <c r="L98" i="47"/>
  <c r="T98" i="47"/>
  <c r="AB98" i="47"/>
  <c r="J100" i="47"/>
  <c r="R100" i="47"/>
  <c r="Z100" i="47"/>
  <c r="I101" i="47"/>
  <c r="Q101" i="47"/>
  <c r="Y101" i="47"/>
  <c r="G103" i="47"/>
  <c r="O103" i="47"/>
  <c r="W103" i="47"/>
  <c r="F104" i="47"/>
  <c r="N104" i="47"/>
  <c r="V104" i="47"/>
  <c r="L106" i="47"/>
  <c r="T106" i="47"/>
  <c r="AB106" i="47"/>
  <c r="J108" i="47"/>
  <c r="R108" i="47"/>
  <c r="Z108" i="47"/>
  <c r="I109" i="47"/>
  <c r="Q109" i="47"/>
  <c r="Y109" i="47"/>
  <c r="H110" i="47"/>
  <c r="P110" i="47"/>
  <c r="X110" i="47"/>
  <c r="F112" i="47"/>
  <c r="N112" i="47"/>
  <c r="V112" i="47"/>
  <c r="AC82" i="47"/>
  <c r="K84" i="47"/>
  <c r="S84" i="47"/>
  <c r="AA84" i="47"/>
  <c r="J85" i="47"/>
  <c r="R85" i="47"/>
  <c r="Z85" i="47"/>
  <c r="I86" i="47"/>
  <c r="Q86" i="47"/>
  <c r="Y86" i="47"/>
  <c r="H87" i="47"/>
  <c r="P87" i="47"/>
  <c r="X87" i="47"/>
  <c r="G88" i="47"/>
  <c r="O88" i="47"/>
  <c r="W88" i="47"/>
  <c r="F89" i="47"/>
  <c r="N89" i="47"/>
  <c r="V89" i="47"/>
  <c r="E90" i="47"/>
  <c r="M90" i="47"/>
  <c r="U90" i="47"/>
  <c r="AC90" i="47"/>
  <c r="K92" i="47"/>
  <c r="S92" i="47"/>
  <c r="AA92" i="47"/>
  <c r="J93" i="47"/>
  <c r="R93" i="47"/>
  <c r="Z93" i="47"/>
  <c r="H95" i="47"/>
  <c r="P95" i="47"/>
  <c r="X95" i="47"/>
  <c r="G96" i="47"/>
  <c r="O96" i="47"/>
  <c r="W96" i="47"/>
  <c r="F97" i="47"/>
  <c r="N97" i="47"/>
  <c r="V97" i="47"/>
  <c r="E98" i="47"/>
  <c r="M98" i="47"/>
  <c r="U98" i="47"/>
  <c r="AC98" i="47"/>
  <c r="K100" i="47"/>
  <c r="S100" i="47"/>
  <c r="AA100" i="47"/>
  <c r="J101" i="47"/>
  <c r="R101" i="47"/>
  <c r="Z101" i="47"/>
  <c r="H103" i="47"/>
  <c r="P103" i="47"/>
  <c r="X103" i="47"/>
  <c r="G104" i="47"/>
  <c r="O104" i="47"/>
  <c r="W104" i="47"/>
  <c r="F105" i="47"/>
  <c r="N105" i="47"/>
  <c r="V105" i="47"/>
  <c r="E106" i="47"/>
  <c r="M106" i="47"/>
  <c r="U106" i="47"/>
  <c r="AC106" i="47"/>
  <c r="K108" i="47"/>
  <c r="S108" i="47"/>
  <c r="AA108" i="47"/>
  <c r="J109" i="47"/>
  <c r="R109" i="47"/>
  <c r="Z109" i="47"/>
  <c r="I110" i="47"/>
  <c r="Q110" i="47"/>
  <c r="Y110" i="47"/>
  <c r="H111" i="47"/>
  <c r="P111" i="47"/>
  <c r="X111" i="47"/>
  <c r="G112" i="47"/>
  <c r="O112" i="47"/>
  <c r="W112" i="47"/>
  <c r="F113" i="47"/>
  <c r="N113" i="47"/>
  <c r="V113" i="47"/>
  <c r="K77" i="47"/>
  <c r="S77" i="47"/>
  <c r="AA77" i="47"/>
  <c r="J78" i="47"/>
  <c r="R78" i="47"/>
  <c r="Z78" i="47"/>
  <c r="I79" i="47"/>
  <c r="Q79" i="47"/>
  <c r="Y79" i="47"/>
  <c r="H80" i="47"/>
  <c r="P80" i="47"/>
  <c r="X80" i="47"/>
  <c r="F82" i="47"/>
  <c r="N82" i="47"/>
  <c r="V82" i="47"/>
  <c r="L84" i="47"/>
  <c r="T84" i="47"/>
  <c r="AB84" i="47"/>
  <c r="K85" i="47"/>
  <c r="S85" i="47"/>
  <c r="AA85" i="47"/>
  <c r="J86" i="47"/>
  <c r="R86" i="47"/>
  <c r="Z86" i="47"/>
  <c r="I87" i="47"/>
  <c r="Q87" i="47"/>
  <c r="Y87" i="47"/>
  <c r="H88" i="47"/>
  <c r="P88" i="47"/>
  <c r="X88" i="47"/>
  <c r="G89" i="47"/>
  <c r="O89" i="47"/>
  <c r="W89" i="47"/>
  <c r="F90" i="47"/>
  <c r="N90" i="47"/>
  <c r="V90" i="47"/>
  <c r="L92" i="47"/>
  <c r="T92" i="47"/>
  <c r="AB92" i="47"/>
  <c r="K93" i="47"/>
  <c r="S93" i="47"/>
  <c r="AA93" i="47"/>
  <c r="I95" i="47"/>
  <c r="Q95" i="47"/>
  <c r="Y95" i="47"/>
  <c r="H96" i="47"/>
  <c r="P96" i="47"/>
  <c r="X96" i="47"/>
  <c r="F98" i="47"/>
  <c r="N98" i="47"/>
  <c r="V98" i="47"/>
  <c r="K101" i="47"/>
  <c r="S101" i="47"/>
  <c r="AA101" i="47"/>
  <c r="H104" i="47"/>
  <c r="P104" i="47"/>
  <c r="X104" i="47"/>
  <c r="F106" i="47"/>
  <c r="N106" i="47"/>
  <c r="V106" i="47"/>
  <c r="L108" i="47"/>
  <c r="T108" i="47"/>
  <c r="AB108" i="47"/>
  <c r="K109" i="47"/>
  <c r="S109" i="47"/>
  <c r="AA109" i="47"/>
  <c r="J110" i="47"/>
  <c r="R110" i="47"/>
  <c r="Z110" i="47"/>
  <c r="H112" i="47"/>
  <c r="P112" i="47"/>
  <c r="X112" i="47"/>
  <c r="I80" i="47"/>
  <c r="Q80" i="47"/>
  <c r="Y80" i="47"/>
  <c r="G82" i="47"/>
  <c r="O82" i="47"/>
  <c r="W82" i="47"/>
  <c r="E84" i="47"/>
  <c r="M84" i="47"/>
  <c r="U84" i="47"/>
  <c r="AC84" i="47"/>
  <c r="L85" i="47"/>
  <c r="T85" i="47"/>
  <c r="AB85" i="47"/>
  <c r="K86" i="47"/>
  <c r="S86" i="47"/>
  <c r="AA86" i="47"/>
  <c r="J87" i="47"/>
  <c r="R87" i="47"/>
  <c r="Z87" i="47"/>
  <c r="I88" i="47"/>
  <c r="Q88" i="47"/>
  <c r="Y88" i="47"/>
  <c r="H89" i="47"/>
  <c r="P89" i="47"/>
  <c r="X89" i="47"/>
  <c r="G90" i="47"/>
  <c r="O90" i="47"/>
  <c r="W90" i="47"/>
  <c r="E92" i="47"/>
  <c r="M92" i="47"/>
  <c r="U92" i="47"/>
  <c r="AC92" i="47"/>
  <c r="L93" i="47"/>
  <c r="T93" i="47"/>
  <c r="AB93" i="47"/>
  <c r="J95" i="47"/>
  <c r="R95" i="47"/>
  <c r="Z95" i="47"/>
  <c r="I96" i="47"/>
  <c r="Q96" i="47"/>
  <c r="Y96" i="47"/>
  <c r="H97" i="47"/>
  <c r="P97" i="47"/>
  <c r="X97" i="47"/>
  <c r="G98" i="47"/>
  <c r="O98" i="47"/>
  <c r="W98" i="47"/>
  <c r="E100" i="47"/>
  <c r="M100" i="47"/>
  <c r="U100" i="47"/>
  <c r="AC100" i="47"/>
  <c r="L101" i="47"/>
  <c r="T101" i="47"/>
  <c r="AB101" i="47"/>
  <c r="J103" i="47"/>
  <c r="R103" i="47"/>
  <c r="Z103" i="47"/>
  <c r="I104" i="47"/>
  <c r="Q104" i="47"/>
  <c r="Y104" i="47"/>
  <c r="H105" i="47"/>
  <c r="P105" i="47"/>
  <c r="X105" i="47"/>
  <c r="G106" i="47"/>
  <c r="O106" i="47"/>
  <c r="W106" i="47"/>
  <c r="E108" i="47"/>
  <c r="M108" i="47"/>
  <c r="U108" i="47"/>
  <c r="AC108" i="47"/>
  <c r="L109" i="47"/>
  <c r="T109" i="47"/>
  <c r="AB109" i="47"/>
  <c r="K110" i="47"/>
  <c r="S110" i="47"/>
  <c r="AA110" i="47"/>
  <c r="J111" i="47"/>
  <c r="R111" i="47"/>
  <c r="Z111" i="47"/>
  <c r="I112" i="47"/>
  <c r="Q112" i="47"/>
  <c r="Y112" i="47"/>
  <c r="H113" i="47"/>
  <c r="P113" i="47"/>
  <c r="X113" i="47"/>
  <c r="T70" i="47"/>
  <c r="AB70" i="47"/>
  <c r="J72" i="47"/>
  <c r="R72" i="47"/>
  <c r="Z72" i="47"/>
  <c r="H74" i="47"/>
  <c r="P74" i="47"/>
  <c r="X74" i="47"/>
  <c r="F76" i="47"/>
  <c r="N76" i="47"/>
  <c r="V76" i="47"/>
  <c r="E77" i="47"/>
  <c r="M77" i="47"/>
  <c r="U77" i="47"/>
  <c r="AC77" i="47"/>
  <c r="L78" i="47"/>
  <c r="T78" i="47"/>
  <c r="AB78" i="47"/>
  <c r="J80" i="47"/>
  <c r="R80" i="47"/>
  <c r="Z80" i="47"/>
  <c r="H82" i="47"/>
  <c r="P82" i="47"/>
  <c r="X82" i="47"/>
  <c r="F84" i="47"/>
  <c r="N84" i="47"/>
  <c r="V84" i="47"/>
  <c r="E85" i="47"/>
  <c r="M85" i="47"/>
  <c r="U85" i="47"/>
  <c r="AC85" i="47"/>
  <c r="L86" i="47"/>
  <c r="T86" i="47"/>
  <c r="AB86" i="47"/>
  <c r="J88" i="47"/>
  <c r="R88" i="47"/>
  <c r="Z88" i="47"/>
  <c r="H90" i="47"/>
  <c r="P90" i="47"/>
  <c r="X90" i="47"/>
  <c r="E93" i="47"/>
  <c r="M93" i="47"/>
  <c r="U93" i="47"/>
  <c r="AC93" i="47"/>
  <c r="J96" i="47"/>
  <c r="R96" i="47"/>
  <c r="Z96" i="47"/>
  <c r="H98" i="47"/>
  <c r="P98" i="47"/>
  <c r="X98" i="47"/>
  <c r="E101" i="47"/>
  <c r="M101" i="47"/>
  <c r="U101" i="47"/>
  <c r="AC101" i="47"/>
  <c r="J104" i="47"/>
  <c r="R104" i="47"/>
  <c r="Z104" i="47"/>
  <c r="H106" i="47"/>
  <c r="P106" i="47"/>
  <c r="X106" i="47"/>
  <c r="E109" i="47"/>
  <c r="M109" i="47"/>
  <c r="U109" i="47"/>
  <c r="AC109" i="47"/>
  <c r="J112" i="47"/>
  <c r="R112" i="47"/>
  <c r="Z112" i="47"/>
  <c r="O68" i="47"/>
  <c r="W68" i="47"/>
  <c r="F69" i="47"/>
  <c r="N69" i="47"/>
  <c r="V69" i="47"/>
  <c r="E70" i="47"/>
  <c r="M70" i="47"/>
  <c r="U70" i="47"/>
  <c r="AC70" i="47"/>
  <c r="K72" i="47"/>
  <c r="S72" i="47"/>
  <c r="AA72" i="47"/>
  <c r="I74" i="47"/>
  <c r="Q74" i="47"/>
  <c r="Y74" i="47"/>
  <c r="G76" i="47"/>
  <c r="O76" i="47"/>
  <c r="W76" i="47"/>
  <c r="F77" i="47"/>
  <c r="N77" i="47"/>
  <c r="V77" i="47"/>
  <c r="E78" i="47"/>
  <c r="M78" i="47"/>
  <c r="U78" i="47"/>
  <c r="AC78" i="47"/>
  <c r="K80" i="47"/>
  <c r="S80" i="47"/>
  <c r="AA80" i="47"/>
  <c r="I82" i="47"/>
  <c r="Q82" i="47"/>
  <c r="Y82" i="47"/>
  <c r="G84" i="47"/>
  <c r="O84" i="47"/>
  <c r="W84" i="47"/>
  <c r="F85" i="47"/>
  <c r="N85" i="47"/>
  <c r="V85" i="47"/>
  <c r="E86" i="47"/>
  <c r="M86" i="47"/>
  <c r="U86" i="47"/>
  <c r="AC86" i="47"/>
  <c r="K88" i="47"/>
  <c r="S88" i="47"/>
  <c r="AA88" i="47"/>
  <c r="I90" i="47"/>
  <c r="Q90" i="47"/>
  <c r="Y90" i="47"/>
  <c r="F93" i="47"/>
  <c r="N93" i="47"/>
  <c r="V93" i="47"/>
  <c r="K96" i="47"/>
  <c r="S96" i="47"/>
  <c r="AA96" i="47"/>
  <c r="I98" i="47"/>
  <c r="Q98" i="47"/>
  <c r="Y98" i="47"/>
  <c r="F101" i="47"/>
  <c r="N101" i="47"/>
  <c r="V101" i="47"/>
  <c r="K104" i="47"/>
  <c r="S104" i="47"/>
  <c r="AA104" i="47"/>
  <c r="I106" i="47"/>
  <c r="Q106" i="47"/>
  <c r="Y106" i="47"/>
  <c r="F109" i="47"/>
  <c r="N109" i="47"/>
  <c r="V109" i="47"/>
  <c r="K112" i="47"/>
  <c r="S112" i="47"/>
  <c r="AA112" i="47"/>
  <c r="H28" i="43"/>
  <c r="H6" i="47"/>
  <c r="P6" i="47"/>
  <c r="X6" i="47"/>
  <c r="H14" i="47"/>
  <c r="P14" i="47"/>
  <c r="X14" i="47"/>
  <c r="H22" i="47"/>
  <c r="P22" i="47"/>
  <c r="X22" i="47"/>
  <c r="H30" i="47"/>
  <c r="P30" i="47"/>
  <c r="X30" i="47"/>
  <c r="H38" i="47"/>
  <c r="P38" i="47"/>
  <c r="X38" i="47"/>
  <c r="K43" i="47"/>
  <c r="S43" i="47"/>
  <c r="AA43" i="47"/>
  <c r="K51" i="47"/>
  <c r="S51" i="47"/>
  <c r="AA51" i="47"/>
  <c r="K59" i="47"/>
  <c r="S59" i="47"/>
  <c r="AA59" i="47"/>
  <c r="K67" i="47"/>
  <c r="S67" i="47"/>
  <c r="AA67" i="47"/>
  <c r="K75" i="47"/>
  <c r="S75" i="47"/>
  <c r="AA75" i="47"/>
  <c r="K83" i="47"/>
  <c r="S83" i="47"/>
  <c r="AA83" i="47"/>
  <c r="S9" i="46"/>
  <c r="Z65" i="43"/>
  <c r="J41" i="43"/>
  <c r="G86" i="46"/>
  <c r="I6" i="47"/>
  <c r="Q6" i="47"/>
  <c r="Y6" i="47"/>
  <c r="I14" i="47"/>
  <c r="Q14" i="47"/>
  <c r="Y14" i="47"/>
  <c r="I22" i="47"/>
  <c r="Q22" i="47"/>
  <c r="Y22" i="47"/>
  <c r="I30" i="47"/>
  <c r="Q30" i="47"/>
  <c r="Y30" i="47"/>
  <c r="I38" i="47"/>
  <c r="Q38" i="47"/>
  <c r="Y38" i="47"/>
  <c r="L43" i="47"/>
  <c r="T43" i="47"/>
  <c r="AB43" i="47"/>
  <c r="L51" i="47"/>
  <c r="T51" i="47"/>
  <c r="AB51" i="47"/>
  <c r="L59" i="47"/>
  <c r="T59" i="47"/>
  <c r="AB59" i="47"/>
  <c r="L67" i="47"/>
  <c r="T67" i="47"/>
  <c r="AB67" i="47"/>
  <c r="L75" i="47"/>
  <c r="T75" i="47"/>
  <c r="AB75" i="47"/>
  <c r="L83" i="47"/>
  <c r="T83" i="47"/>
  <c r="AB83" i="47"/>
  <c r="L91" i="47"/>
  <c r="T91" i="47"/>
  <c r="AB91" i="47"/>
  <c r="L99" i="47"/>
  <c r="T99" i="47"/>
  <c r="AB99" i="47"/>
  <c r="N36" i="43"/>
  <c r="F36" i="43"/>
  <c r="V28" i="43"/>
  <c r="N28" i="43"/>
  <c r="F28" i="43"/>
  <c r="V20" i="43"/>
  <c r="N20" i="43"/>
  <c r="F20" i="43"/>
  <c r="V12" i="43"/>
  <c r="N12" i="43"/>
  <c r="F12" i="43"/>
  <c r="J6" i="47"/>
  <c r="R6" i="47"/>
  <c r="Z6" i="47"/>
  <c r="J14" i="47"/>
  <c r="R14" i="47"/>
  <c r="Z14" i="47"/>
  <c r="J22" i="47"/>
  <c r="R22" i="47"/>
  <c r="Z22" i="47"/>
  <c r="J30" i="47"/>
  <c r="R30" i="47"/>
  <c r="Z30" i="47"/>
  <c r="J38" i="47"/>
  <c r="R38" i="47"/>
  <c r="Z38" i="47"/>
  <c r="E43" i="47"/>
  <c r="M43" i="47"/>
  <c r="U43" i="47"/>
  <c r="AC43" i="47"/>
  <c r="E51" i="47"/>
  <c r="M51" i="47"/>
  <c r="U51" i="47"/>
  <c r="AC51" i="47"/>
  <c r="E59" i="47"/>
  <c r="M59" i="47"/>
  <c r="U59" i="47"/>
  <c r="AC59" i="47"/>
  <c r="E67" i="47"/>
  <c r="M67" i="47"/>
  <c r="U67" i="47"/>
  <c r="AC67" i="47"/>
  <c r="E75" i="47"/>
  <c r="M75" i="47"/>
  <c r="U75" i="47"/>
  <c r="AC75" i="47"/>
  <c r="E83" i="47"/>
  <c r="M83" i="47"/>
  <c r="U83" i="47"/>
  <c r="AC83" i="47"/>
  <c r="U36" i="43"/>
  <c r="AC28" i="43"/>
  <c r="M28" i="43"/>
  <c r="U20" i="43"/>
  <c r="E12" i="43"/>
  <c r="N9" i="46"/>
  <c r="V17" i="46"/>
  <c r="K14" i="47"/>
  <c r="K22" i="47"/>
  <c r="K30" i="47"/>
  <c r="S30" i="47"/>
  <c r="AA30" i="47"/>
  <c r="K38" i="47"/>
  <c r="S38" i="47"/>
  <c r="AA38" i="47"/>
  <c r="F43" i="47"/>
  <c r="N43" i="47"/>
  <c r="V43" i="47"/>
  <c r="F51" i="47"/>
  <c r="N51" i="47"/>
  <c r="V51" i="47"/>
  <c r="F59" i="47"/>
  <c r="N59" i="47"/>
  <c r="V59" i="47"/>
  <c r="F67" i="47"/>
  <c r="N67" i="47"/>
  <c r="V67" i="47"/>
  <c r="F75" i="47"/>
  <c r="N75" i="47"/>
  <c r="V75" i="47"/>
  <c r="F83" i="47"/>
  <c r="N83" i="47"/>
  <c r="V83" i="47"/>
  <c r="F91" i="47"/>
  <c r="N91" i="47"/>
  <c r="V91" i="47"/>
  <c r="F99" i="47"/>
  <c r="N99" i="47"/>
  <c r="V99" i="47"/>
  <c r="P20" i="43"/>
  <c r="P12" i="43"/>
  <c r="X41" i="43"/>
  <c r="M12" i="43"/>
  <c r="F17" i="46"/>
  <c r="N25" i="46"/>
  <c r="S6" i="47"/>
  <c r="S14" i="47"/>
  <c r="G73" i="43"/>
  <c r="O65" i="43"/>
  <c r="O57" i="43"/>
  <c r="W49" i="43"/>
  <c r="G9" i="46"/>
  <c r="L6" i="47"/>
  <c r="T6" i="47"/>
  <c r="AB6" i="47"/>
  <c r="L14" i="47"/>
  <c r="T14" i="47"/>
  <c r="AB14" i="47"/>
  <c r="L22" i="47"/>
  <c r="T22" i="47"/>
  <c r="AB22" i="47"/>
  <c r="L30" i="47"/>
  <c r="T30" i="47"/>
  <c r="AB30" i="47"/>
  <c r="L38" i="47"/>
  <c r="T38" i="47"/>
  <c r="AB38" i="47"/>
  <c r="G43" i="47"/>
  <c r="O43" i="47"/>
  <c r="W43" i="47"/>
  <c r="G51" i="47"/>
  <c r="O51" i="47"/>
  <c r="W51" i="47"/>
  <c r="I57" i="47"/>
  <c r="Q57" i="47"/>
  <c r="Y57" i="47"/>
  <c r="K57" i="43"/>
  <c r="H12" i="43"/>
  <c r="H41" i="43"/>
  <c r="E36" i="43"/>
  <c r="E20" i="43"/>
  <c r="F33" i="46"/>
  <c r="Y46" i="46"/>
  <c r="I78" i="46"/>
  <c r="K6" i="47"/>
  <c r="S22" i="47"/>
  <c r="AA22" i="47"/>
  <c r="W4" i="43"/>
  <c r="O89" i="43"/>
  <c r="W81" i="43"/>
  <c r="P9" i="46"/>
  <c r="H17" i="46"/>
  <c r="E6" i="47"/>
  <c r="M6" i="47"/>
  <c r="U6" i="47"/>
  <c r="AC6" i="47"/>
  <c r="E14" i="47"/>
  <c r="M14" i="47"/>
  <c r="U14" i="47"/>
  <c r="AC14" i="47"/>
  <c r="E22" i="47"/>
  <c r="M22" i="47"/>
  <c r="U22" i="47"/>
  <c r="AC22" i="47"/>
  <c r="E30" i="47"/>
  <c r="M30" i="47"/>
  <c r="U30" i="47"/>
  <c r="AC30" i="47"/>
  <c r="E38" i="47"/>
  <c r="M38" i="47"/>
  <c r="U38" i="47"/>
  <c r="AC38" i="47"/>
  <c r="H43" i="47"/>
  <c r="P43" i="47"/>
  <c r="X43" i="47"/>
  <c r="H51" i="47"/>
  <c r="P51" i="47"/>
  <c r="X51" i="47"/>
  <c r="J57" i="47"/>
  <c r="R57" i="47"/>
  <c r="Z57" i="47"/>
  <c r="H59" i="47"/>
  <c r="P59" i="47"/>
  <c r="X12" i="43"/>
  <c r="K17" i="46"/>
  <c r="P49" i="43"/>
  <c r="AC12" i="43"/>
  <c r="AA6" i="47"/>
  <c r="AA14" i="47"/>
  <c r="G4" i="43"/>
  <c r="F6" i="47"/>
  <c r="N6" i="47"/>
  <c r="V6" i="47"/>
  <c r="F14" i="47"/>
  <c r="N14" i="47"/>
  <c r="V14" i="47"/>
  <c r="F22" i="47"/>
  <c r="N22" i="47"/>
  <c r="V22" i="47"/>
  <c r="F30" i="47"/>
  <c r="N30" i="47"/>
  <c r="V30" i="47"/>
  <c r="F38" i="47"/>
  <c r="N38" i="47"/>
  <c r="V38" i="47"/>
  <c r="I43" i="47"/>
  <c r="Q43" i="47"/>
  <c r="Y43" i="47"/>
  <c r="AA49" i="47"/>
  <c r="I51" i="47"/>
  <c r="Q51" i="47"/>
  <c r="Y51" i="47"/>
  <c r="K91" i="47"/>
  <c r="S91" i="47"/>
  <c r="AA91" i="47"/>
  <c r="E97" i="47"/>
  <c r="M97" i="47"/>
  <c r="U97" i="47"/>
  <c r="AC97" i="47"/>
  <c r="K99" i="47"/>
  <c r="S99" i="47"/>
  <c r="AA99" i="47"/>
  <c r="E105" i="47"/>
  <c r="M105" i="47"/>
  <c r="U105" i="47"/>
  <c r="AC105" i="47"/>
  <c r="G111" i="47"/>
  <c r="O111" i="47"/>
  <c r="W111" i="47"/>
  <c r="E113" i="47"/>
  <c r="M113" i="47"/>
  <c r="U113" i="47"/>
  <c r="AC113" i="47"/>
  <c r="L6" i="44"/>
  <c r="L99" i="44"/>
  <c r="E91" i="47"/>
  <c r="M91" i="47"/>
  <c r="U91" i="47"/>
  <c r="AC91" i="47"/>
  <c r="G97" i="47"/>
  <c r="O97" i="47"/>
  <c r="W97" i="47"/>
  <c r="E99" i="47"/>
  <c r="M99" i="47"/>
  <c r="U99" i="47"/>
  <c r="AC99" i="47"/>
  <c r="I111" i="47"/>
  <c r="Q111" i="47"/>
  <c r="Y111" i="47"/>
  <c r="L22" i="44"/>
  <c r="L57" i="44"/>
  <c r="L65" i="44"/>
  <c r="L70" i="44"/>
  <c r="L89" i="44"/>
  <c r="L97" i="44"/>
  <c r="L102" i="44"/>
  <c r="L105" i="44"/>
  <c r="G59" i="47"/>
  <c r="O59" i="47"/>
  <c r="W59" i="47"/>
  <c r="K63" i="47"/>
  <c r="S63" i="47"/>
  <c r="AA63" i="47"/>
  <c r="I65" i="47"/>
  <c r="Q65" i="47"/>
  <c r="Y65" i="47"/>
  <c r="G67" i="47"/>
  <c r="O67" i="47"/>
  <c r="W67" i="47"/>
  <c r="K71" i="47"/>
  <c r="S71" i="47"/>
  <c r="AA71" i="47"/>
  <c r="G75" i="47"/>
  <c r="O75" i="47"/>
  <c r="W75" i="47"/>
  <c r="K79" i="47"/>
  <c r="S79" i="47"/>
  <c r="AA79" i="47"/>
  <c r="G83" i="47"/>
  <c r="O83" i="47"/>
  <c r="W83" i="47"/>
  <c r="K87" i="47"/>
  <c r="S87" i="47"/>
  <c r="AA87" i="47"/>
  <c r="I89" i="47"/>
  <c r="Q89" i="47"/>
  <c r="Y89" i="47"/>
  <c r="G91" i="47"/>
  <c r="O91" i="47"/>
  <c r="W91" i="47"/>
  <c r="F92" i="47"/>
  <c r="N92" i="47"/>
  <c r="V92" i="47"/>
  <c r="K95" i="47"/>
  <c r="S95" i="47"/>
  <c r="AA95" i="47"/>
  <c r="I97" i="47"/>
  <c r="Q97" i="47"/>
  <c r="Y97" i="47"/>
  <c r="G99" i="47"/>
  <c r="O99" i="47"/>
  <c r="W99" i="47"/>
  <c r="F100" i="47"/>
  <c r="N100" i="47"/>
  <c r="V100" i="47"/>
  <c r="K103" i="47"/>
  <c r="S103" i="47"/>
  <c r="AA103" i="47"/>
  <c r="I105" i="47"/>
  <c r="Q105" i="47"/>
  <c r="Y105" i="47"/>
  <c r="F108" i="47"/>
  <c r="N108" i="47"/>
  <c r="V108" i="47"/>
  <c r="L110" i="47"/>
  <c r="T110" i="47"/>
  <c r="AB110" i="47"/>
  <c r="K111" i="47"/>
  <c r="S111" i="47"/>
  <c r="AA111" i="47"/>
  <c r="I113" i="47"/>
  <c r="Q113" i="47"/>
  <c r="Y113" i="47"/>
  <c r="L20" i="44"/>
  <c r="L71" i="44"/>
  <c r="X59" i="47"/>
  <c r="L63" i="47"/>
  <c r="T63" i="47"/>
  <c r="AB63" i="47"/>
  <c r="J65" i="47"/>
  <c r="R65" i="47"/>
  <c r="Z65" i="47"/>
  <c r="H67" i="47"/>
  <c r="P67" i="47"/>
  <c r="X67" i="47"/>
  <c r="L71" i="47"/>
  <c r="T71" i="47"/>
  <c r="AB71" i="47"/>
  <c r="J73" i="47"/>
  <c r="R73" i="47"/>
  <c r="Z73" i="47"/>
  <c r="H75" i="47"/>
  <c r="P75" i="47"/>
  <c r="X75" i="47"/>
  <c r="L79" i="47"/>
  <c r="T79" i="47"/>
  <c r="AB79" i="47"/>
  <c r="J81" i="47"/>
  <c r="R81" i="47"/>
  <c r="Z81" i="47"/>
  <c r="H83" i="47"/>
  <c r="P83" i="47"/>
  <c r="X83" i="47"/>
  <c r="L87" i="47"/>
  <c r="T87" i="47"/>
  <c r="AB87" i="47"/>
  <c r="J89" i="47"/>
  <c r="R89" i="47"/>
  <c r="Z89" i="47"/>
  <c r="H91" i="47"/>
  <c r="P91" i="47"/>
  <c r="X91" i="47"/>
  <c r="G92" i="47"/>
  <c r="O92" i="47"/>
  <c r="W92" i="47"/>
  <c r="E94" i="47"/>
  <c r="M94" i="47"/>
  <c r="U94" i="47"/>
  <c r="AC94" i="47"/>
  <c r="L95" i="47"/>
  <c r="T95" i="47"/>
  <c r="AB95" i="47"/>
  <c r="J97" i="47"/>
  <c r="R97" i="47"/>
  <c r="Z97" i="47"/>
  <c r="H99" i="47"/>
  <c r="P99" i="47"/>
  <c r="X99" i="47"/>
  <c r="G100" i="47"/>
  <c r="O100" i="47"/>
  <c r="W100" i="47"/>
  <c r="E102" i="47"/>
  <c r="M102" i="47"/>
  <c r="U102" i="47"/>
  <c r="AC102" i="47"/>
  <c r="L103" i="47"/>
  <c r="T103" i="47"/>
  <c r="AB103" i="47"/>
  <c r="J105" i="47"/>
  <c r="R105" i="47"/>
  <c r="Z105" i="47"/>
  <c r="H107" i="47"/>
  <c r="P107" i="47"/>
  <c r="X107" i="47"/>
  <c r="G108" i="47"/>
  <c r="O108" i="47"/>
  <c r="W108" i="47"/>
  <c r="E110" i="47"/>
  <c r="M110" i="47"/>
  <c r="U110" i="47"/>
  <c r="AC110" i="47"/>
  <c r="L111" i="47"/>
  <c r="T111" i="47"/>
  <c r="AB111" i="47"/>
  <c r="J113" i="47"/>
  <c r="R113" i="47"/>
  <c r="Z113" i="47"/>
  <c r="L34" i="44"/>
  <c r="L42" i="44"/>
  <c r="L58" i="44"/>
  <c r="K57" i="47"/>
  <c r="S57" i="47"/>
  <c r="AA57" i="47"/>
  <c r="I59" i="47"/>
  <c r="Q59" i="47"/>
  <c r="Y59" i="47"/>
  <c r="E63" i="47"/>
  <c r="M63" i="47"/>
  <c r="U63" i="47"/>
  <c r="AC63" i="47"/>
  <c r="K65" i="47"/>
  <c r="S65" i="47"/>
  <c r="AA65" i="47"/>
  <c r="I67" i="47"/>
  <c r="Q67" i="47"/>
  <c r="Y67" i="47"/>
  <c r="E71" i="47"/>
  <c r="M71" i="47"/>
  <c r="U71" i="47"/>
  <c r="AC71" i="47"/>
  <c r="I75" i="47"/>
  <c r="Q75" i="47"/>
  <c r="Y75" i="47"/>
  <c r="E79" i="47"/>
  <c r="M79" i="47"/>
  <c r="U79" i="47"/>
  <c r="AC79" i="47"/>
  <c r="I83" i="47"/>
  <c r="Q83" i="47"/>
  <c r="Y83" i="47"/>
  <c r="E87" i="47"/>
  <c r="M87" i="47"/>
  <c r="K89" i="47"/>
  <c r="S89" i="47"/>
  <c r="AA89" i="47"/>
  <c r="I91" i="47"/>
  <c r="Q91" i="47"/>
  <c r="Y91" i="47"/>
  <c r="H92" i="47"/>
  <c r="P92" i="47"/>
  <c r="X92" i="47"/>
  <c r="E95" i="47"/>
  <c r="M95" i="47"/>
  <c r="U95" i="47"/>
  <c r="AC95" i="47"/>
  <c r="K97" i="47"/>
  <c r="S97" i="47"/>
  <c r="AA97" i="47"/>
  <c r="I99" i="47"/>
  <c r="Q99" i="47"/>
  <c r="Y99" i="47"/>
  <c r="H108" i="47"/>
  <c r="P108" i="47"/>
  <c r="X108" i="47"/>
  <c r="F110" i="47"/>
  <c r="N110" i="47"/>
  <c r="V110" i="47"/>
  <c r="E111" i="47"/>
  <c r="M111" i="47"/>
  <c r="U111" i="47"/>
  <c r="AC111" i="47"/>
  <c r="L8" i="44"/>
  <c r="L16" i="44"/>
  <c r="L24" i="44"/>
  <c r="L32" i="44"/>
  <c r="L98" i="44"/>
  <c r="G13" i="47"/>
  <c r="O13" i="47"/>
  <c r="W13" i="47"/>
  <c r="G21" i="47"/>
  <c r="O21" i="47"/>
  <c r="W21" i="47"/>
  <c r="J26" i="47"/>
  <c r="R26" i="47"/>
  <c r="Z26" i="47"/>
  <c r="J34" i="47"/>
  <c r="R34" i="47"/>
  <c r="Z34" i="47"/>
  <c r="E47" i="47"/>
  <c r="M47" i="47"/>
  <c r="U47" i="47"/>
  <c r="AC47" i="47"/>
  <c r="E55" i="47"/>
  <c r="M55" i="47"/>
  <c r="U55" i="47"/>
  <c r="AC55" i="47"/>
  <c r="H60" i="47"/>
  <c r="P60" i="47"/>
  <c r="X60" i="47"/>
  <c r="H68" i="47"/>
  <c r="P68" i="47"/>
  <c r="X68" i="47"/>
  <c r="K73" i="47"/>
  <c r="S73" i="47"/>
  <c r="AA73" i="47"/>
  <c r="K81" i="47"/>
  <c r="S81" i="47"/>
  <c r="AA81" i="47"/>
  <c r="U87" i="47"/>
  <c r="AC87" i="47"/>
  <c r="F94" i="47"/>
  <c r="N94" i="47"/>
  <c r="V94" i="47"/>
  <c r="H100" i="47"/>
  <c r="P100" i="47"/>
  <c r="X100" i="47"/>
  <c r="F102" i="47"/>
  <c r="N102" i="47"/>
  <c r="V102" i="47"/>
  <c r="E103" i="47"/>
  <c r="M103" i="47"/>
  <c r="U103" i="47"/>
  <c r="AC103" i="47"/>
  <c r="K105" i="47"/>
  <c r="S105" i="47"/>
  <c r="AA105" i="47"/>
  <c r="I107" i="47"/>
  <c r="Q107" i="47"/>
  <c r="Y107" i="47"/>
  <c r="K113" i="47"/>
  <c r="S113" i="47"/>
  <c r="AA113" i="47"/>
  <c r="L18" i="44"/>
  <c r="L26" i="44"/>
  <c r="L36" i="44"/>
  <c r="L39" i="44"/>
  <c r="L60" i="44"/>
  <c r="L73" i="44"/>
  <c r="L81" i="44"/>
  <c r="L94" i="44"/>
  <c r="K34" i="47"/>
  <c r="S34" i="47"/>
  <c r="AA34" i="47"/>
  <c r="F47" i="47"/>
  <c r="N47" i="47"/>
  <c r="V47" i="47"/>
  <c r="F55" i="47"/>
  <c r="N55" i="47"/>
  <c r="V55" i="47"/>
  <c r="I60" i="47"/>
  <c r="Q60" i="47"/>
  <c r="Y60" i="47"/>
  <c r="I68" i="47"/>
  <c r="Q68" i="47"/>
  <c r="Y68" i="47"/>
  <c r="L73" i="47"/>
  <c r="T73" i="47"/>
  <c r="AB73" i="47"/>
  <c r="L81" i="47"/>
  <c r="T81" i="47"/>
  <c r="AB81" i="47"/>
  <c r="G94" i="47"/>
  <c r="O94" i="47"/>
  <c r="W94" i="47"/>
  <c r="G102" i="47"/>
  <c r="O102" i="47"/>
  <c r="W102" i="47"/>
  <c r="J107" i="47"/>
  <c r="R107" i="47"/>
  <c r="Z107" i="47"/>
  <c r="L52" i="44"/>
  <c r="L34" i="47"/>
  <c r="T34" i="47"/>
  <c r="AB34" i="47"/>
  <c r="G47" i="47"/>
  <c r="O47" i="47"/>
  <c r="W47" i="47"/>
  <c r="G55" i="47"/>
  <c r="O55" i="47"/>
  <c r="W55" i="47"/>
  <c r="J60" i="47"/>
  <c r="R60" i="47"/>
  <c r="Z60" i="47"/>
  <c r="J68" i="47"/>
  <c r="R68" i="47"/>
  <c r="Z68" i="47"/>
  <c r="E73" i="47"/>
  <c r="M73" i="47"/>
  <c r="U73" i="47"/>
  <c r="AC73" i="47"/>
  <c r="E81" i="47"/>
  <c r="M81" i="47"/>
  <c r="U81" i="47"/>
  <c r="AC81" i="47"/>
  <c r="H94" i="47"/>
  <c r="P94" i="47"/>
  <c r="X94" i="47"/>
  <c r="H102" i="47"/>
  <c r="P102" i="47"/>
  <c r="X102" i="47"/>
  <c r="K107" i="47"/>
  <c r="S107" i="47"/>
  <c r="AA107" i="47"/>
  <c r="L50" i="44"/>
  <c r="L68" i="44"/>
  <c r="K32" i="43"/>
  <c r="S24" i="43"/>
  <c r="U6" i="43"/>
  <c r="M6" i="43"/>
  <c r="E6" i="43"/>
  <c r="Y76" i="46"/>
  <c r="J13" i="47"/>
  <c r="R13" i="47"/>
  <c r="Z13" i="47"/>
  <c r="J21" i="47"/>
  <c r="R21" i="47"/>
  <c r="Z21" i="47"/>
  <c r="E26" i="47"/>
  <c r="M26" i="47"/>
  <c r="U26" i="47"/>
  <c r="AC26" i="47"/>
  <c r="E34" i="47"/>
  <c r="M34" i="47"/>
  <c r="U34" i="47"/>
  <c r="AC34" i="47"/>
  <c r="H47" i="47"/>
  <c r="P47" i="47"/>
  <c r="X47" i="47"/>
  <c r="H55" i="47"/>
  <c r="P55" i="47"/>
  <c r="X55" i="47"/>
  <c r="K60" i="47"/>
  <c r="S60" i="47"/>
  <c r="AA60" i="47"/>
  <c r="K68" i="47"/>
  <c r="S68" i="47"/>
  <c r="AA68" i="47"/>
  <c r="F73" i="47"/>
  <c r="N73" i="47"/>
  <c r="V73" i="47"/>
  <c r="F81" i="47"/>
  <c r="N81" i="47"/>
  <c r="V81" i="47"/>
  <c r="I94" i="47"/>
  <c r="Q94" i="47"/>
  <c r="Y94" i="47"/>
  <c r="I102" i="47"/>
  <c r="Q102" i="47"/>
  <c r="Y102" i="47"/>
  <c r="L107" i="47"/>
  <c r="T107" i="47"/>
  <c r="AB107" i="47"/>
  <c r="L14" i="44"/>
  <c r="L35" i="44"/>
  <c r="L40" i="44"/>
  <c r="L48" i="44"/>
  <c r="L66" i="44"/>
  <c r="L74" i="44"/>
  <c r="L84" i="44"/>
  <c r="L87" i="44"/>
  <c r="R32" i="43"/>
  <c r="Z24" i="43"/>
  <c r="J24" i="43"/>
  <c r="W19" i="43"/>
  <c r="G19" i="43"/>
  <c r="O11" i="43"/>
  <c r="AB6" i="43"/>
  <c r="L6" i="43"/>
  <c r="AB50" i="46"/>
  <c r="O71" i="46"/>
  <c r="E89" i="46"/>
  <c r="K13" i="47"/>
  <c r="S13" i="47"/>
  <c r="AA13" i="47"/>
  <c r="K21" i="47"/>
  <c r="S21" i="47"/>
  <c r="AA21" i="47"/>
  <c r="F26" i="47"/>
  <c r="N26" i="47"/>
  <c r="V26" i="47"/>
  <c r="F34" i="47"/>
  <c r="N34" i="47"/>
  <c r="V34" i="47"/>
  <c r="I47" i="47"/>
  <c r="Q47" i="47"/>
  <c r="Y47" i="47"/>
  <c r="I55" i="47"/>
  <c r="Q55" i="47"/>
  <c r="Y55" i="47"/>
  <c r="L60" i="47"/>
  <c r="T60" i="47"/>
  <c r="AB60" i="47"/>
  <c r="L68" i="47"/>
  <c r="T68" i="47"/>
  <c r="AB68" i="47"/>
  <c r="G73" i="47"/>
  <c r="O73" i="47"/>
  <c r="W73" i="47"/>
  <c r="G81" i="47"/>
  <c r="O81" i="47"/>
  <c r="W81" i="47"/>
  <c r="J94" i="47"/>
  <c r="R94" i="47"/>
  <c r="Z94" i="47"/>
  <c r="L100" i="47"/>
  <c r="T100" i="47"/>
  <c r="AB100" i="47"/>
  <c r="J102" i="47"/>
  <c r="R102" i="47"/>
  <c r="Z102" i="47"/>
  <c r="I103" i="47"/>
  <c r="Q103" i="47"/>
  <c r="Y103" i="47"/>
  <c r="G105" i="47"/>
  <c r="O105" i="47"/>
  <c r="W105" i="47"/>
  <c r="E107" i="47"/>
  <c r="M107" i="47"/>
  <c r="U107" i="47"/>
  <c r="AC107" i="47"/>
  <c r="G113" i="47"/>
  <c r="O113" i="47"/>
  <c r="W113" i="47"/>
  <c r="L9" i="44"/>
  <c r="L17" i="44"/>
  <c r="L30" i="44"/>
  <c r="L51" i="44"/>
  <c r="L56" i="44"/>
  <c r="L64" i="44"/>
  <c r="L82" i="44"/>
  <c r="L90" i="44"/>
  <c r="L100" i="44"/>
  <c r="L103" i="44"/>
  <c r="L108" i="44"/>
  <c r="L111" i="44"/>
  <c r="L13" i="47"/>
  <c r="T13" i="47"/>
  <c r="AB13" i="47"/>
  <c r="L21" i="47"/>
  <c r="T21" i="47"/>
  <c r="AB21" i="47"/>
  <c r="G26" i="47"/>
  <c r="O26" i="47"/>
  <c r="W26" i="47"/>
  <c r="G34" i="47"/>
  <c r="O34" i="47"/>
  <c r="W34" i="47"/>
  <c r="J47" i="47"/>
  <c r="R47" i="47"/>
  <c r="Z47" i="47"/>
  <c r="J55" i="47"/>
  <c r="R55" i="47"/>
  <c r="Z55" i="47"/>
  <c r="E60" i="47"/>
  <c r="M60" i="47"/>
  <c r="U60" i="47"/>
  <c r="AC60" i="47"/>
  <c r="E68" i="47"/>
  <c r="M68" i="47"/>
  <c r="U68" i="47"/>
  <c r="AC68" i="47"/>
  <c r="H73" i="47"/>
  <c r="P73" i="47"/>
  <c r="X73" i="47"/>
  <c r="H81" i="47"/>
  <c r="P81" i="47"/>
  <c r="X81" i="47"/>
  <c r="K94" i="47"/>
  <c r="S94" i="47"/>
  <c r="AA94" i="47"/>
  <c r="K102" i="47"/>
  <c r="S102" i="47"/>
  <c r="AA102" i="47"/>
  <c r="F107" i="47"/>
  <c r="N107" i="47"/>
  <c r="V107" i="47"/>
  <c r="L12" i="44"/>
  <c r="L25" i="44"/>
  <c r="L33" i="44"/>
  <c r="L46" i="44"/>
  <c r="L67" i="44"/>
  <c r="L72" i="44"/>
  <c r="L80" i="44"/>
  <c r="L106" i="44"/>
  <c r="E13" i="47"/>
  <c r="M13" i="47"/>
  <c r="U13" i="47"/>
  <c r="AC13" i="47"/>
  <c r="E21" i="47"/>
  <c r="M21" i="47"/>
  <c r="U21" i="47"/>
  <c r="AC21" i="47"/>
  <c r="H26" i="47"/>
  <c r="P26" i="47"/>
  <c r="X26" i="47"/>
  <c r="H34" i="47"/>
  <c r="P34" i="47"/>
  <c r="X34" i="47"/>
  <c r="K47" i="47"/>
  <c r="S47" i="47"/>
  <c r="AA47" i="47"/>
  <c r="K55" i="47"/>
  <c r="S55" i="47"/>
  <c r="AA55" i="47"/>
  <c r="F60" i="47"/>
  <c r="N60" i="47"/>
  <c r="V60" i="47"/>
  <c r="F68" i="47"/>
  <c r="N68" i="47"/>
  <c r="V68" i="47"/>
  <c r="I73" i="47"/>
  <c r="Q73" i="47"/>
  <c r="Y73" i="47"/>
  <c r="I81" i="47"/>
  <c r="Q81" i="47"/>
  <c r="Y81" i="47"/>
  <c r="L94" i="47"/>
  <c r="T94" i="47"/>
  <c r="AB94" i="47"/>
  <c r="L102" i="47"/>
  <c r="T102" i="47"/>
  <c r="AB102" i="47"/>
  <c r="G107" i="47"/>
  <c r="O107" i="47"/>
  <c r="W107" i="47"/>
  <c r="L4" i="44"/>
  <c r="L7" i="44"/>
  <c r="L28" i="44"/>
  <c r="L41" i="44"/>
  <c r="L49" i="44"/>
  <c r="L62" i="44"/>
  <c r="L83" i="44"/>
  <c r="L88" i="44"/>
  <c r="L96" i="44"/>
  <c r="G4" i="46"/>
  <c r="N5" i="46"/>
  <c r="M6" i="46"/>
  <c r="I10" i="46"/>
  <c r="P11" i="46"/>
  <c r="N13" i="46"/>
  <c r="Q18" i="46"/>
  <c r="Y26" i="46"/>
  <c r="G28" i="46"/>
  <c r="E30" i="46"/>
  <c r="I34" i="46"/>
  <c r="V45" i="46"/>
  <c r="AB47" i="46"/>
  <c r="Z49" i="46"/>
  <c r="O52" i="46"/>
  <c r="U54" i="46"/>
  <c r="S56" i="46"/>
  <c r="Q58" i="46"/>
  <c r="O60" i="46"/>
  <c r="U62" i="46"/>
  <c r="AA64" i="46"/>
  <c r="H67" i="46"/>
  <c r="W68" i="46"/>
  <c r="AC70" i="46"/>
  <c r="AA72" i="46"/>
  <c r="P75" i="46"/>
  <c r="T79" i="46"/>
  <c r="E86" i="46"/>
  <c r="AB87" i="46"/>
  <c r="Z89" i="46"/>
  <c r="X91" i="46"/>
  <c r="N93" i="46"/>
  <c r="U94" i="46"/>
  <c r="K96" i="46"/>
  <c r="Q98" i="46"/>
  <c r="O100" i="46"/>
  <c r="E102" i="46"/>
  <c r="T103" i="46"/>
  <c r="J105" i="46"/>
  <c r="Y106" i="46"/>
  <c r="F109" i="46"/>
  <c r="U110" i="46"/>
  <c r="AB111" i="46"/>
  <c r="J113" i="46"/>
  <c r="F6" i="46"/>
  <c r="V6" i="46"/>
  <c r="M7" i="46"/>
  <c r="U7" i="46"/>
  <c r="AC7" i="46"/>
  <c r="T8" i="46"/>
  <c r="K9" i="46"/>
  <c r="AA9" i="46"/>
  <c r="J10" i="46"/>
  <c r="R10" i="46"/>
  <c r="I11" i="46"/>
  <c r="Y11" i="46"/>
  <c r="P12" i="46"/>
  <c r="X12" i="46"/>
  <c r="G13" i="46"/>
  <c r="W13" i="46"/>
  <c r="N14" i="46"/>
  <c r="E15" i="46"/>
  <c r="M15" i="46"/>
  <c r="U15" i="46"/>
  <c r="L16" i="46"/>
  <c r="AB16" i="46"/>
  <c r="S17" i="46"/>
  <c r="AA17" i="46"/>
  <c r="J18" i="46"/>
  <c r="R18" i="46"/>
  <c r="Z18" i="46"/>
  <c r="Q19" i="46"/>
  <c r="Y19" i="46"/>
  <c r="H20" i="46"/>
  <c r="P20" i="46"/>
  <c r="X20" i="46"/>
  <c r="G21" i="46"/>
  <c r="O21" i="46"/>
  <c r="F22" i="46"/>
  <c r="N22" i="46"/>
  <c r="V22" i="46"/>
  <c r="E23" i="46"/>
  <c r="M23" i="46"/>
  <c r="U23" i="46"/>
  <c r="AC23" i="46"/>
  <c r="T24" i="46"/>
  <c r="AB24" i="46"/>
  <c r="K25" i="46"/>
  <c r="S25" i="46"/>
  <c r="AA25" i="46"/>
  <c r="J26" i="46"/>
  <c r="R26" i="46"/>
  <c r="I27" i="46"/>
  <c r="Q27" i="46"/>
  <c r="Y27" i="46"/>
  <c r="H28" i="46"/>
  <c r="P28" i="46"/>
  <c r="X28" i="46"/>
  <c r="G29" i="46"/>
  <c r="W29" i="46"/>
  <c r="F30" i="46"/>
  <c r="N30" i="46"/>
  <c r="V30" i="46"/>
  <c r="E31" i="46"/>
  <c r="M31" i="46"/>
  <c r="U31" i="46"/>
  <c r="L32" i="46"/>
  <c r="T32" i="46"/>
  <c r="AB32" i="46"/>
  <c r="K33" i="46"/>
  <c r="S33" i="46"/>
  <c r="AA33" i="46"/>
  <c r="J34" i="46"/>
  <c r="Z34" i="46"/>
  <c r="I35" i="46"/>
  <c r="Q35" i="46"/>
  <c r="Y35" i="46"/>
  <c r="H36" i="46"/>
  <c r="P36" i="46"/>
  <c r="X36" i="46"/>
  <c r="O37" i="46"/>
  <c r="W37" i="46"/>
  <c r="F38" i="46"/>
  <c r="N38" i="46"/>
  <c r="V38" i="46"/>
  <c r="E39" i="46"/>
  <c r="M39" i="46"/>
  <c r="AC39" i="46"/>
  <c r="L40" i="46"/>
  <c r="T40" i="46"/>
  <c r="AB40" i="46"/>
  <c r="K41" i="46"/>
  <c r="S41" i="46"/>
  <c r="AA41" i="46"/>
  <c r="R42" i="46"/>
  <c r="Z42" i="46"/>
  <c r="I43" i="46"/>
  <c r="Q43" i="46"/>
  <c r="Y43" i="46"/>
  <c r="H44" i="46"/>
  <c r="P44" i="46"/>
  <c r="G45" i="46"/>
  <c r="O45" i="46"/>
  <c r="W45" i="46"/>
  <c r="F46" i="46"/>
  <c r="N46" i="46"/>
  <c r="V46" i="46"/>
  <c r="E47" i="46"/>
  <c r="M47" i="46"/>
  <c r="U47" i="46"/>
  <c r="AC47" i="46"/>
  <c r="L48" i="46"/>
  <c r="T48" i="46"/>
  <c r="AB48" i="46"/>
  <c r="K49" i="46"/>
  <c r="S49" i="46"/>
  <c r="AA49" i="46"/>
  <c r="J50" i="46"/>
  <c r="R50" i="46"/>
  <c r="Z50" i="46"/>
  <c r="I51" i="46"/>
  <c r="Q51" i="46"/>
  <c r="Y51" i="46"/>
  <c r="H52" i="46"/>
  <c r="P52" i="46"/>
  <c r="X52" i="46"/>
  <c r="G53" i="46"/>
  <c r="O53" i="46"/>
  <c r="W53" i="46"/>
  <c r="F54" i="46"/>
  <c r="N54" i="46"/>
  <c r="V54" i="46"/>
  <c r="E55" i="46"/>
  <c r="M55" i="46"/>
  <c r="U55" i="46"/>
  <c r="AC55" i="46"/>
  <c r="L56" i="46"/>
  <c r="T56" i="46"/>
  <c r="AB56" i="46"/>
  <c r="K57" i="46"/>
  <c r="S57" i="46"/>
  <c r="AA57" i="46"/>
  <c r="J58" i="46"/>
  <c r="R58" i="46"/>
  <c r="Z58" i="46"/>
  <c r="I59" i="46"/>
  <c r="Q59" i="46"/>
  <c r="Y59" i="46"/>
  <c r="H60" i="46"/>
  <c r="P60" i="46"/>
  <c r="X60" i="46"/>
  <c r="G61" i="46"/>
  <c r="O61" i="46"/>
  <c r="W61" i="46"/>
  <c r="F62" i="46"/>
  <c r="N62" i="46"/>
  <c r="V62" i="46"/>
  <c r="E63" i="46"/>
  <c r="M63" i="46"/>
  <c r="U63" i="46"/>
  <c r="AC63" i="46"/>
  <c r="L64" i="46"/>
  <c r="T64" i="46"/>
  <c r="AB64" i="46"/>
  <c r="K65" i="46"/>
  <c r="S65" i="46"/>
  <c r="AA65" i="46"/>
  <c r="J66" i="46"/>
  <c r="R66" i="46"/>
  <c r="Z66" i="46"/>
  <c r="I67" i="46"/>
  <c r="Q67" i="46"/>
  <c r="Y67" i="46"/>
  <c r="H68" i="46"/>
  <c r="P68" i="46"/>
  <c r="X68" i="46"/>
  <c r="G69" i="46"/>
  <c r="O69" i="46"/>
  <c r="W69" i="46"/>
  <c r="F70" i="46"/>
  <c r="N70" i="46"/>
  <c r="V70" i="46"/>
  <c r="E71" i="46"/>
  <c r="M71" i="46"/>
  <c r="U71" i="46"/>
  <c r="AC71" i="46"/>
  <c r="L72" i="46"/>
  <c r="T72" i="46"/>
  <c r="AB72" i="46"/>
  <c r="K73" i="46"/>
  <c r="S73" i="46"/>
  <c r="AA73" i="46"/>
  <c r="J74" i="46"/>
  <c r="R74" i="46"/>
  <c r="Z74" i="46"/>
  <c r="I75" i="46"/>
  <c r="Q75" i="46"/>
  <c r="Y75" i="46"/>
  <c r="H76" i="46"/>
  <c r="P76" i="46"/>
  <c r="X76" i="46"/>
  <c r="G77" i="46"/>
  <c r="O77" i="46"/>
  <c r="W77" i="46"/>
  <c r="F78" i="46"/>
  <c r="N78" i="46"/>
  <c r="V78" i="46"/>
  <c r="E79" i="46"/>
  <c r="M79" i="46"/>
  <c r="U79" i="46"/>
  <c r="AC79" i="46"/>
  <c r="L80" i="46"/>
  <c r="T80" i="46"/>
  <c r="AB80" i="46"/>
  <c r="K81" i="46"/>
  <c r="S81" i="46"/>
  <c r="AA81" i="46"/>
  <c r="J82" i="46"/>
  <c r="R82" i="46"/>
  <c r="Z82" i="46"/>
  <c r="I83" i="46"/>
  <c r="Q83" i="46"/>
  <c r="Y83" i="46"/>
  <c r="H84" i="46"/>
  <c r="P84" i="46"/>
  <c r="X84" i="46"/>
  <c r="G85" i="46"/>
  <c r="O85" i="46"/>
  <c r="W85" i="46"/>
  <c r="F86" i="46"/>
  <c r="N86" i="46"/>
  <c r="V86" i="46"/>
  <c r="E87" i="46"/>
  <c r="M87" i="46"/>
  <c r="U87" i="46"/>
  <c r="AC87" i="46"/>
  <c r="L88" i="46"/>
  <c r="T88" i="46"/>
  <c r="AB88" i="46"/>
  <c r="K89" i="46"/>
  <c r="S89" i="46"/>
  <c r="AA89" i="46"/>
  <c r="J90" i="46"/>
  <c r="R90" i="46"/>
  <c r="Z90" i="46"/>
  <c r="I91" i="46"/>
  <c r="Q91" i="46"/>
  <c r="Y91" i="46"/>
  <c r="H92" i="46"/>
  <c r="P92" i="46"/>
  <c r="X92" i="46"/>
  <c r="G93" i="46"/>
  <c r="O93" i="46"/>
  <c r="W93" i="46"/>
  <c r="F94" i="46"/>
  <c r="N94" i="46"/>
  <c r="V94" i="46"/>
  <c r="E95" i="46"/>
  <c r="M95" i="46"/>
  <c r="U95" i="46"/>
  <c r="AC95" i="46"/>
  <c r="L96" i="46"/>
  <c r="T96" i="46"/>
  <c r="AB96" i="46"/>
  <c r="K97" i="46"/>
  <c r="S97" i="46"/>
  <c r="AA97" i="46"/>
  <c r="J98" i="46"/>
  <c r="R98" i="46"/>
  <c r="Z98" i="46"/>
  <c r="I99" i="46"/>
  <c r="Q99" i="46"/>
  <c r="Y99" i="46"/>
  <c r="H100" i="46"/>
  <c r="P100" i="46"/>
  <c r="X100" i="46"/>
  <c r="G101" i="46"/>
  <c r="O101" i="46"/>
  <c r="W101" i="46"/>
  <c r="F102" i="46"/>
  <c r="N102" i="46"/>
  <c r="V102" i="46"/>
  <c r="E103" i="46"/>
  <c r="M103" i="46"/>
  <c r="U103" i="46"/>
  <c r="AC103" i="46"/>
  <c r="L104" i="46"/>
  <c r="T104" i="46"/>
  <c r="AB104" i="46"/>
  <c r="K105" i="46"/>
  <c r="S105" i="46"/>
  <c r="AA105" i="46"/>
  <c r="J106" i="46"/>
  <c r="R106" i="46"/>
  <c r="Z106" i="46"/>
  <c r="I107" i="46"/>
  <c r="Q107" i="46"/>
  <c r="Y107" i="46"/>
  <c r="H108" i="46"/>
  <c r="P108" i="46"/>
  <c r="X108" i="46"/>
  <c r="G109" i="46"/>
  <c r="O109" i="46"/>
  <c r="W109" i="46"/>
  <c r="F110" i="46"/>
  <c r="N110" i="46"/>
  <c r="V110" i="46"/>
  <c r="E111" i="46"/>
  <c r="M111" i="46"/>
  <c r="U111" i="46"/>
  <c r="AC111" i="46"/>
  <c r="L112" i="46"/>
  <c r="T112" i="46"/>
  <c r="AB112" i="46"/>
  <c r="K113" i="46"/>
  <c r="S113" i="46"/>
  <c r="AA113" i="46"/>
  <c r="X11" i="46"/>
  <c r="W12" i="46"/>
  <c r="E14" i="46"/>
  <c r="P19" i="46"/>
  <c r="O20" i="46"/>
  <c r="V21" i="46"/>
  <c r="M22" i="46"/>
  <c r="T23" i="46"/>
  <c r="K24" i="46"/>
  <c r="J25" i="46"/>
  <c r="I26" i="46"/>
  <c r="P27" i="46"/>
  <c r="W28" i="46"/>
  <c r="N29" i="46"/>
  <c r="K32" i="46"/>
  <c r="Y42" i="46"/>
  <c r="W44" i="46"/>
  <c r="U46" i="46"/>
  <c r="AA48" i="46"/>
  <c r="H51" i="46"/>
  <c r="N53" i="46"/>
  <c r="L55" i="46"/>
  <c r="J57" i="46"/>
  <c r="H59" i="46"/>
  <c r="N61" i="46"/>
  <c r="AC62" i="46"/>
  <c r="J65" i="46"/>
  <c r="P67" i="46"/>
  <c r="V69" i="46"/>
  <c r="L71" i="46"/>
  <c r="R73" i="46"/>
  <c r="H75" i="46"/>
  <c r="F77" i="46"/>
  <c r="M78" i="46"/>
  <c r="AB79" i="46"/>
  <c r="R81" i="46"/>
  <c r="Q82" i="46"/>
  <c r="X83" i="46"/>
  <c r="N85" i="46"/>
  <c r="AC86" i="46"/>
  <c r="AA88" i="46"/>
  <c r="Y90" i="46"/>
  <c r="O92" i="46"/>
  <c r="E94" i="46"/>
  <c r="AB95" i="46"/>
  <c r="J97" i="46"/>
  <c r="H99" i="46"/>
  <c r="G100" i="46"/>
  <c r="V101" i="46"/>
  <c r="L103" i="46"/>
  <c r="S104" i="46"/>
  <c r="R105" i="46"/>
  <c r="H107" i="46"/>
  <c r="W108" i="46"/>
  <c r="V109" i="46"/>
  <c r="L111" i="46"/>
  <c r="AA112" i="46"/>
  <c r="I4" i="46"/>
  <c r="Q4" i="46"/>
  <c r="Y4" i="46"/>
  <c r="H5" i="46"/>
  <c r="P5" i="46"/>
  <c r="X5" i="46"/>
  <c r="G6" i="46"/>
  <c r="O6" i="46"/>
  <c r="W6" i="46"/>
  <c r="F7" i="46"/>
  <c r="N7" i="46"/>
  <c r="V7" i="46"/>
  <c r="E8" i="46"/>
  <c r="M8" i="46"/>
  <c r="U8" i="46"/>
  <c r="AC8" i="46"/>
  <c r="L9" i="46"/>
  <c r="T9" i="46"/>
  <c r="AB9" i="46"/>
  <c r="K10" i="46"/>
  <c r="S10" i="46"/>
  <c r="AA10" i="46"/>
  <c r="J11" i="46"/>
  <c r="R11" i="46"/>
  <c r="Z11" i="46"/>
  <c r="I12" i="46"/>
  <c r="Q12" i="46"/>
  <c r="Y12" i="46"/>
  <c r="H13" i="46"/>
  <c r="P13" i="46"/>
  <c r="X13" i="46"/>
  <c r="G14" i="46"/>
  <c r="O14" i="46"/>
  <c r="W14" i="46"/>
  <c r="F15" i="46"/>
  <c r="N15" i="46"/>
  <c r="V15" i="46"/>
  <c r="E16" i="46"/>
  <c r="M16" i="46"/>
  <c r="U16" i="46"/>
  <c r="AC16" i="46"/>
  <c r="L17" i="46"/>
  <c r="T17" i="46"/>
  <c r="AB17" i="46"/>
  <c r="K18" i="46"/>
  <c r="S18" i="46"/>
  <c r="AA18" i="46"/>
  <c r="J19" i="46"/>
  <c r="R19" i="46"/>
  <c r="Z19" i="46"/>
  <c r="I20" i="46"/>
  <c r="Q20" i="46"/>
  <c r="Y20" i="46"/>
  <c r="H21" i="46"/>
  <c r="P21" i="46"/>
  <c r="X21" i="46"/>
  <c r="G22" i="46"/>
  <c r="O22" i="46"/>
  <c r="W22" i="46"/>
  <c r="F23" i="46"/>
  <c r="N23" i="46"/>
  <c r="V23" i="46"/>
  <c r="E24" i="46"/>
  <c r="M24" i="46"/>
  <c r="U24" i="46"/>
  <c r="AC24" i="46"/>
  <c r="L25" i="46"/>
  <c r="T25" i="46"/>
  <c r="AB25" i="46"/>
  <c r="K26" i="46"/>
  <c r="S26" i="46"/>
  <c r="AA26" i="46"/>
  <c r="J27" i="46"/>
  <c r="R27" i="46"/>
  <c r="Z27" i="46"/>
  <c r="I28" i="46"/>
  <c r="Q28" i="46"/>
  <c r="Y28" i="46"/>
  <c r="H29" i="46"/>
  <c r="P29" i="46"/>
  <c r="X29" i="46"/>
  <c r="G30" i="46"/>
  <c r="O30" i="46"/>
  <c r="W30" i="46"/>
  <c r="F31" i="46"/>
  <c r="N31" i="46"/>
  <c r="V31" i="46"/>
  <c r="E32" i="46"/>
  <c r="M32" i="46"/>
  <c r="U32" i="46"/>
  <c r="AC32" i="46"/>
  <c r="L33" i="46"/>
  <c r="T33" i="46"/>
  <c r="AB33" i="46"/>
  <c r="K34" i="46"/>
  <c r="S34" i="46"/>
  <c r="AA34" i="46"/>
  <c r="J35" i="46"/>
  <c r="R35" i="46"/>
  <c r="Z35" i="46"/>
  <c r="I36" i="46"/>
  <c r="Q36" i="46"/>
  <c r="Y36" i="46"/>
  <c r="H37" i="46"/>
  <c r="P37" i="46"/>
  <c r="X37" i="46"/>
  <c r="G38" i="46"/>
  <c r="O38" i="46"/>
  <c r="W38" i="46"/>
  <c r="F39" i="46"/>
  <c r="N39" i="46"/>
  <c r="V39" i="46"/>
  <c r="E40" i="46"/>
  <c r="M40" i="46"/>
  <c r="U40" i="46"/>
  <c r="AC40" i="46"/>
  <c r="L41" i="46"/>
  <c r="T41" i="46"/>
  <c r="AB41" i="46"/>
  <c r="K42" i="46"/>
  <c r="S42" i="46"/>
  <c r="AA42" i="46"/>
  <c r="J43" i="46"/>
  <c r="R43" i="46"/>
  <c r="Z43" i="46"/>
  <c r="I44" i="46"/>
  <c r="Q44" i="46"/>
  <c r="Y44" i="46"/>
  <c r="H45" i="46"/>
  <c r="P45" i="46"/>
  <c r="X45" i="46"/>
  <c r="G46" i="46"/>
  <c r="O46" i="46"/>
  <c r="W46" i="46"/>
  <c r="F47" i="46"/>
  <c r="N47" i="46"/>
  <c r="V47" i="46"/>
  <c r="E48" i="46"/>
  <c r="M48" i="46"/>
  <c r="U48" i="46"/>
  <c r="AC48" i="46"/>
  <c r="L49" i="46"/>
  <c r="T49" i="46"/>
  <c r="AB49" i="46"/>
  <c r="K50" i="46"/>
  <c r="S50" i="46"/>
  <c r="AA50" i="46"/>
  <c r="J51" i="46"/>
  <c r="R51" i="46"/>
  <c r="Z51" i="46"/>
  <c r="I52" i="46"/>
  <c r="Q52" i="46"/>
  <c r="Y52" i="46"/>
  <c r="H53" i="46"/>
  <c r="P53" i="46"/>
  <c r="X53" i="46"/>
  <c r="G54" i="46"/>
  <c r="O54" i="46"/>
  <c r="W54" i="46"/>
  <c r="N55" i="46"/>
  <c r="V55" i="46"/>
  <c r="E56" i="46"/>
  <c r="U56" i="46"/>
  <c r="AC56" i="46"/>
  <c r="L57" i="46"/>
  <c r="T57" i="46"/>
  <c r="AB57" i="46"/>
  <c r="K58" i="46"/>
  <c r="S58" i="46"/>
  <c r="AA58" i="46"/>
  <c r="J59" i="46"/>
  <c r="R59" i="46"/>
  <c r="Z59" i="46"/>
  <c r="I60" i="46"/>
  <c r="Q60" i="46"/>
  <c r="Y60" i="46"/>
  <c r="H61" i="46"/>
  <c r="P61" i="46"/>
  <c r="X61" i="46"/>
  <c r="G62" i="46"/>
  <c r="O62" i="46"/>
  <c r="W62" i="46"/>
  <c r="F63" i="46"/>
  <c r="N63" i="46"/>
  <c r="V63" i="46"/>
  <c r="E64" i="46"/>
  <c r="M64" i="46"/>
  <c r="U64" i="46"/>
  <c r="AC64" i="46"/>
  <c r="L65" i="46"/>
  <c r="T65" i="46"/>
  <c r="K66" i="46"/>
  <c r="S66" i="46"/>
  <c r="AA66" i="46"/>
  <c r="J67" i="46"/>
  <c r="R67" i="46"/>
  <c r="Z67" i="46"/>
  <c r="I68" i="46"/>
  <c r="Q68" i="46"/>
  <c r="Y68" i="46"/>
  <c r="H69" i="46"/>
  <c r="P69" i="46"/>
  <c r="X69" i="46"/>
  <c r="G70" i="46"/>
  <c r="O70" i="46"/>
  <c r="W70" i="46"/>
  <c r="F71" i="46"/>
  <c r="N71" i="46"/>
  <c r="V71" i="46"/>
  <c r="E72" i="46"/>
  <c r="M72" i="46"/>
  <c r="U72" i="46"/>
  <c r="AC72" i="46"/>
  <c r="L73" i="46"/>
  <c r="T73" i="46"/>
  <c r="AB73" i="46"/>
  <c r="K74" i="46"/>
  <c r="S74" i="46"/>
  <c r="AA74" i="46"/>
  <c r="J75" i="46"/>
  <c r="Z75" i="46"/>
  <c r="I76" i="46"/>
  <c r="Q76" i="46"/>
  <c r="H77" i="46"/>
  <c r="P77" i="46"/>
  <c r="X77" i="46"/>
  <c r="G78" i="46"/>
  <c r="O78" i="46"/>
  <c r="W78" i="46"/>
  <c r="F79" i="46"/>
  <c r="N79" i="46"/>
  <c r="V79" i="46"/>
  <c r="E80" i="46"/>
  <c r="M80" i="46"/>
  <c r="U80" i="46"/>
  <c r="AC80" i="46"/>
  <c r="L81" i="46"/>
  <c r="T81" i="46"/>
  <c r="AB81" i="46"/>
  <c r="K82" i="46"/>
  <c r="S82" i="46"/>
  <c r="AA82" i="46"/>
  <c r="J83" i="46"/>
  <c r="R83" i="46"/>
  <c r="Z83" i="46"/>
  <c r="I84" i="46"/>
  <c r="Q84" i="46"/>
  <c r="Y84" i="46"/>
  <c r="H85" i="46"/>
  <c r="P85" i="46"/>
  <c r="X85" i="46"/>
  <c r="O86" i="46"/>
  <c r="W86" i="46"/>
  <c r="F87" i="46"/>
  <c r="N87" i="46"/>
  <c r="V87" i="46"/>
  <c r="E88" i="46"/>
  <c r="M88" i="46"/>
  <c r="U88" i="46"/>
  <c r="AC88" i="46"/>
  <c r="L89" i="46"/>
  <c r="T89" i="46"/>
  <c r="AB89" i="46"/>
  <c r="K90" i="46"/>
  <c r="S90" i="46"/>
  <c r="AA90" i="46"/>
  <c r="J91" i="46"/>
  <c r="R91" i="46"/>
  <c r="Z91" i="46"/>
  <c r="I92" i="46"/>
  <c r="Q92" i="46"/>
  <c r="Y92" i="46"/>
  <c r="H93" i="46"/>
  <c r="P93" i="46"/>
  <c r="X93" i="46"/>
  <c r="G94" i="46"/>
  <c r="O94" i="46"/>
  <c r="W94" i="46"/>
  <c r="F95" i="46"/>
  <c r="N95" i="46"/>
  <c r="V95" i="46"/>
  <c r="E96" i="46"/>
  <c r="M96" i="46"/>
  <c r="U96" i="46"/>
  <c r="AC96" i="46"/>
  <c r="L97" i="46"/>
  <c r="T97" i="46"/>
  <c r="AB97" i="46"/>
  <c r="K98" i="46"/>
  <c r="S98" i="46"/>
  <c r="AA98" i="46"/>
  <c r="J99" i="46"/>
  <c r="R99" i="46"/>
  <c r="Z99" i="46"/>
  <c r="I100" i="46"/>
  <c r="Q100" i="46"/>
  <c r="Y100" i="46"/>
  <c r="H101" i="46"/>
  <c r="P101" i="46"/>
  <c r="X101" i="46"/>
  <c r="G102" i="46"/>
  <c r="O102" i="46"/>
  <c r="W102" i="46"/>
  <c r="F103" i="46"/>
  <c r="N103" i="46"/>
  <c r="V103" i="46"/>
  <c r="E104" i="46"/>
  <c r="M104" i="46"/>
  <c r="U104" i="46"/>
  <c r="AC104" i="46"/>
  <c r="L105" i="46"/>
  <c r="T105" i="46"/>
  <c r="AB105" i="46"/>
  <c r="K106" i="46"/>
  <c r="S106" i="46"/>
  <c r="AA106" i="46"/>
  <c r="J107" i="46"/>
  <c r="R107" i="46"/>
  <c r="Z107" i="46"/>
  <c r="I108" i="46"/>
  <c r="Q108" i="46"/>
  <c r="Y108" i="46"/>
  <c r="H109" i="46"/>
  <c r="P109" i="46"/>
  <c r="X109" i="46"/>
  <c r="G110" i="46"/>
  <c r="O110" i="46"/>
  <c r="W110" i="46"/>
  <c r="F111" i="46"/>
  <c r="N111" i="46"/>
  <c r="V111" i="46"/>
  <c r="E112" i="46"/>
  <c r="M112" i="46"/>
  <c r="U112" i="46"/>
  <c r="AC112" i="46"/>
  <c r="L113" i="46"/>
  <c r="T113" i="46"/>
  <c r="AB113" i="46"/>
  <c r="AA8" i="46"/>
  <c r="J9" i="46"/>
  <c r="R9" i="46"/>
  <c r="Y10" i="46"/>
  <c r="L15" i="46"/>
  <c r="AB15" i="46"/>
  <c r="AA16" i="46"/>
  <c r="Z17" i="46"/>
  <c r="G20" i="46"/>
  <c r="U22" i="46"/>
  <c r="T31" i="46"/>
  <c r="S32" i="46"/>
  <c r="J33" i="46"/>
  <c r="Q34" i="46"/>
  <c r="P35" i="46"/>
  <c r="W36" i="46"/>
  <c r="E38" i="46"/>
  <c r="T39" i="46"/>
  <c r="R41" i="46"/>
  <c r="G44" i="46"/>
  <c r="M46" i="46"/>
  <c r="K48" i="46"/>
  <c r="Q50" i="46"/>
  <c r="W52" i="46"/>
  <c r="AC54" i="46"/>
  <c r="R57" i="46"/>
  <c r="X59" i="46"/>
  <c r="E62" i="46"/>
  <c r="K64" i="46"/>
  <c r="I66" i="46"/>
  <c r="F69" i="46"/>
  <c r="T71" i="46"/>
  <c r="Z73" i="46"/>
  <c r="X75" i="46"/>
  <c r="E78" i="46"/>
  <c r="K80" i="46"/>
  <c r="I82" i="46"/>
  <c r="O84" i="46"/>
  <c r="M86" i="46"/>
  <c r="K88" i="46"/>
  <c r="I90" i="46"/>
  <c r="G92" i="46"/>
  <c r="AC94" i="46"/>
  <c r="AA96" i="46"/>
  <c r="X99" i="46"/>
  <c r="N101" i="46"/>
  <c r="AC102" i="46"/>
  <c r="AA104" i="46"/>
  <c r="Q106" i="46"/>
  <c r="G108" i="46"/>
  <c r="AC110" i="46"/>
  <c r="Y5" i="46"/>
  <c r="H6" i="46"/>
  <c r="P6" i="46"/>
  <c r="X6" i="46"/>
  <c r="G7" i="46"/>
  <c r="O7" i="46"/>
  <c r="W7" i="46"/>
  <c r="F8" i="46"/>
  <c r="N8" i="46"/>
  <c r="V8" i="46"/>
  <c r="E9" i="46"/>
  <c r="M9" i="46"/>
  <c r="U9" i="46"/>
  <c r="AC9" i="46"/>
  <c r="L10" i="46"/>
  <c r="T10" i="46"/>
  <c r="AB10" i="46"/>
  <c r="K11" i="46"/>
  <c r="S11" i="46"/>
  <c r="AA11" i="46"/>
  <c r="J12" i="46"/>
  <c r="R12" i="46"/>
  <c r="Z12" i="46"/>
  <c r="I13" i="46"/>
  <c r="Q13" i="46"/>
  <c r="Y13" i="46"/>
  <c r="H14" i="46"/>
  <c r="P14" i="46"/>
  <c r="X14" i="46"/>
  <c r="G15" i="46"/>
  <c r="O15" i="46"/>
  <c r="W15" i="46"/>
  <c r="F16" i="46"/>
  <c r="N16" i="46"/>
  <c r="V16" i="46"/>
  <c r="E17" i="46"/>
  <c r="M17" i="46"/>
  <c r="U17" i="46"/>
  <c r="AC17" i="46"/>
  <c r="L18" i="46"/>
  <c r="T18" i="46"/>
  <c r="AB18" i="46"/>
  <c r="K19" i="46"/>
  <c r="S19" i="46"/>
  <c r="AA19" i="46"/>
  <c r="J20" i="46"/>
  <c r="R20" i="46"/>
  <c r="Z20" i="46"/>
  <c r="I21" i="46"/>
  <c r="Q21" i="46"/>
  <c r="Y21" i="46"/>
  <c r="H22" i="46"/>
  <c r="P22" i="46"/>
  <c r="X22" i="46"/>
  <c r="G23" i="46"/>
  <c r="O23" i="46"/>
  <c r="W23" i="46"/>
  <c r="F24" i="46"/>
  <c r="N24" i="46"/>
  <c r="V24" i="46"/>
  <c r="E25" i="46"/>
  <c r="M25" i="46"/>
  <c r="U25" i="46"/>
  <c r="AC25" i="46"/>
  <c r="L26" i="46"/>
  <c r="T26" i="46"/>
  <c r="AB26" i="46"/>
  <c r="K27" i="46"/>
  <c r="S27" i="46"/>
  <c r="AA27" i="46"/>
  <c r="J28" i="46"/>
  <c r="R28" i="46"/>
  <c r="Z28" i="46"/>
  <c r="I29" i="46"/>
  <c r="Q29" i="46"/>
  <c r="Y29" i="46"/>
  <c r="H30" i="46"/>
  <c r="P30" i="46"/>
  <c r="X30" i="46"/>
  <c r="G31" i="46"/>
  <c r="O31" i="46"/>
  <c r="W31" i="46"/>
  <c r="F32" i="46"/>
  <c r="N32" i="46"/>
  <c r="V32" i="46"/>
  <c r="E33" i="46"/>
  <c r="M33" i="46"/>
  <c r="U33" i="46"/>
  <c r="AC33" i="46"/>
  <c r="L34" i="46"/>
  <c r="T34" i="46"/>
  <c r="AB34" i="46"/>
  <c r="K35" i="46"/>
  <c r="S35" i="46"/>
  <c r="AA35" i="46"/>
  <c r="J36" i="46"/>
  <c r="R36" i="46"/>
  <c r="Z36" i="46"/>
  <c r="I37" i="46"/>
  <c r="Q37" i="46"/>
  <c r="Y37" i="46"/>
  <c r="H38" i="46"/>
  <c r="P38" i="46"/>
  <c r="X38" i="46"/>
  <c r="G39" i="46"/>
  <c r="O39" i="46"/>
  <c r="W39" i="46"/>
  <c r="F40" i="46"/>
  <c r="N40" i="46"/>
  <c r="V40" i="46"/>
  <c r="E41" i="46"/>
  <c r="M41" i="46"/>
  <c r="U41" i="46"/>
  <c r="AC41" i="46"/>
  <c r="L42" i="46"/>
  <c r="T42" i="46"/>
  <c r="AB42" i="46"/>
  <c r="K43" i="46"/>
  <c r="S43" i="46"/>
  <c r="AA43" i="46"/>
  <c r="J44" i="46"/>
  <c r="R44" i="46"/>
  <c r="Z44" i="46"/>
  <c r="I45" i="46"/>
  <c r="Q45" i="46"/>
  <c r="Y45" i="46"/>
  <c r="H46" i="46"/>
  <c r="P46" i="46"/>
  <c r="X46" i="46"/>
  <c r="G47" i="46"/>
  <c r="O47" i="46"/>
  <c r="W47" i="46"/>
  <c r="F48" i="46"/>
  <c r="N48" i="46"/>
  <c r="V48" i="46"/>
  <c r="E49" i="46"/>
  <c r="M49" i="46"/>
  <c r="U49" i="46"/>
  <c r="AC49" i="46"/>
  <c r="L50" i="46"/>
  <c r="T50" i="46"/>
  <c r="K51" i="46"/>
  <c r="S51" i="46"/>
  <c r="AA51" i="46"/>
  <c r="R52" i="46"/>
  <c r="Z52" i="46"/>
  <c r="I53" i="46"/>
  <c r="Q53" i="46"/>
  <c r="Y53" i="46"/>
  <c r="H54" i="46"/>
  <c r="P54" i="46"/>
  <c r="X54" i="46"/>
  <c r="G55" i="46"/>
  <c r="O55" i="46"/>
  <c r="W55" i="46"/>
  <c r="F56" i="46"/>
  <c r="N56" i="46"/>
  <c r="V56" i="46"/>
  <c r="E57" i="46"/>
  <c r="M57" i="46"/>
  <c r="U57" i="46"/>
  <c r="AC57" i="46"/>
  <c r="L58" i="46"/>
  <c r="T58" i="46"/>
  <c r="AB58" i="46"/>
  <c r="K59" i="46"/>
  <c r="S59" i="46"/>
  <c r="AA59" i="46"/>
  <c r="J60" i="46"/>
  <c r="R60" i="46"/>
  <c r="Z60" i="46"/>
  <c r="I61" i="46"/>
  <c r="Q61" i="46"/>
  <c r="H62" i="46"/>
  <c r="P62" i="46"/>
  <c r="X62" i="46"/>
  <c r="G63" i="46"/>
  <c r="O63" i="46"/>
  <c r="W63" i="46"/>
  <c r="F64" i="46"/>
  <c r="N64" i="46"/>
  <c r="V64" i="46"/>
  <c r="E65" i="46"/>
  <c r="M65" i="46"/>
  <c r="U65" i="46"/>
  <c r="AC65" i="46"/>
  <c r="L66" i="46"/>
  <c r="T66" i="46"/>
  <c r="AB66" i="46"/>
  <c r="K67" i="46"/>
  <c r="S67" i="46"/>
  <c r="AA67" i="46"/>
  <c r="J68" i="46"/>
  <c r="R68" i="46"/>
  <c r="Z68" i="46"/>
  <c r="I69" i="46"/>
  <c r="Q69" i="46"/>
  <c r="Y69" i="46"/>
  <c r="H70" i="46"/>
  <c r="P70" i="46"/>
  <c r="X70" i="46"/>
  <c r="G71" i="46"/>
  <c r="W71" i="46"/>
  <c r="F72" i="46"/>
  <c r="N72" i="46"/>
  <c r="E73" i="46"/>
  <c r="M73" i="46"/>
  <c r="U73" i="46"/>
  <c r="AC73" i="46"/>
  <c r="L74" i="46"/>
  <c r="T74" i="46"/>
  <c r="AB74" i="46"/>
  <c r="K75" i="46"/>
  <c r="S75" i="46"/>
  <c r="AA75" i="46"/>
  <c r="J76" i="46"/>
  <c r="R76" i="46"/>
  <c r="Z76" i="46"/>
  <c r="I77" i="46"/>
  <c r="Q77" i="46"/>
  <c r="Y77" i="46"/>
  <c r="H78" i="46"/>
  <c r="P78" i="46"/>
  <c r="X78" i="46"/>
  <c r="G79" i="46"/>
  <c r="O79" i="46"/>
  <c r="W79" i="46"/>
  <c r="F80" i="46"/>
  <c r="N80" i="46"/>
  <c r="V80" i="46"/>
  <c r="E81" i="46"/>
  <c r="M81" i="46"/>
  <c r="U81" i="46"/>
  <c r="AC81" i="46"/>
  <c r="L82" i="46"/>
  <c r="T82" i="46"/>
  <c r="AB82" i="46"/>
  <c r="K83" i="46"/>
  <c r="S83" i="46"/>
  <c r="AA83" i="46"/>
  <c r="J84" i="46"/>
  <c r="R84" i="46"/>
  <c r="Z84" i="46"/>
  <c r="I85" i="46"/>
  <c r="Q85" i="46"/>
  <c r="Y85" i="46"/>
  <c r="H86" i="46"/>
  <c r="P86" i="46"/>
  <c r="X86" i="46"/>
  <c r="G87" i="46"/>
  <c r="O87" i="46"/>
  <c r="W87" i="46"/>
  <c r="F88" i="46"/>
  <c r="N88" i="46"/>
  <c r="V88" i="46"/>
  <c r="M89" i="46"/>
  <c r="U89" i="46"/>
  <c r="AC89" i="46"/>
  <c r="L90" i="46"/>
  <c r="T90" i="46"/>
  <c r="AB90" i="46"/>
  <c r="K91" i="46"/>
  <c r="S91" i="46"/>
  <c r="AA91" i="46"/>
  <c r="J92" i="46"/>
  <c r="R92" i="46"/>
  <c r="Z92" i="46"/>
  <c r="I93" i="46"/>
  <c r="Q93" i="46"/>
  <c r="Y93" i="46"/>
  <c r="H94" i="46"/>
  <c r="P94" i="46"/>
  <c r="X94" i="46"/>
  <c r="G95" i="46"/>
  <c r="O95" i="46"/>
  <c r="W95" i="46"/>
  <c r="F96" i="46"/>
  <c r="N96" i="46"/>
  <c r="V96" i="46"/>
  <c r="E97" i="46"/>
  <c r="M97" i="46"/>
  <c r="U97" i="46"/>
  <c r="AC97" i="46"/>
  <c r="L98" i="46"/>
  <c r="T98" i="46"/>
  <c r="AB98" i="46"/>
  <c r="K99" i="46"/>
  <c r="S99" i="46"/>
  <c r="AA99" i="46"/>
  <c r="J100" i="46"/>
  <c r="R100" i="46"/>
  <c r="Z100" i="46"/>
  <c r="I101" i="46"/>
  <c r="Q101" i="46"/>
  <c r="Y101" i="46"/>
  <c r="H102" i="46"/>
  <c r="P102" i="46"/>
  <c r="X102" i="46"/>
  <c r="G103" i="46"/>
  <c r="O103" i="46"/>
  <c r="W103" i="46"/>
  <c r="F104" i="46"/>
  <c r="N104" i="46"/>
  <c r="V104" i="46"/>
  <c r="E105" i="46"/>
  <c r="M105" i="46"/>
  <c r="U105" i="46"/>
  <c r="AC105" i="46"/>
  <c r="L106" i="46"/>
  <c r="T106" i="46"/>
  <c r="AB106" i="46"/>
  <c r="K107" i="46"/>
  <c r="S107" i="46"/>
  <c r="AA107" i="46"/>
  <c r="J108" i="46"/>
  <c r="R108" i="46"/>
  <c r="Z108" i="46"/>
  <c r="I109" i="46"/>
  <c r="Q109" i="46"/>
  <c r="Y109" i="46"/>
  <c r="H110" i="46"/>
  <c r="P110" i="46"/>
  <c r="X110" i="46"/>
  <c r="G111" i="46"/>
  <c r="O111" i="46"/>
  <c r="W111" i="46"/>
  <c r="F112" i="46"/>
  <c r="N112" i="46"/>
  <c r="V112" i="46"/>
  <c r="E113" i="46"/>
  <c r="M113" i="46"/>
  <c r="U113" i="46"/>
  <c r="AC113" i="46"/>
  <c r="W4" i="46"/>
  <c r="U6" i="46"/>
  <c r="G12" i="46"/>
  <c r="S16" i="46"/>
  <c r="J17" i="46"/>
  <c r="Y18" i="46"/>
  <c r="X19" i="46"/>
  <c r="F21" i="46"/>
  <c r="E22" i="46"/>
  <c r="AC22" i="46"/>
  <c r="AB23" i="46"/>
  <c r="S24" i="46"/>
  <c r="R25" i="46"/>
  <c r="Q26" i="46"/>
  <c r="X27" i="46"/>
  <c r="U30" i="46"/>
  <c r="K40" i="46"/>
  <c r="Z41" i="46"/>
  <c r="P43" i="46"/>
  <c r="N45" i="46"/>
  <c r="L47" i="46"/>
  <c r="R49" i="46"/>
  <c r="P51" i="46"/>
  <c r="V53" i="46"/>
  <c r="AB55" i="46"/>
  <c r="I58" i="46"/>
  <c r="G60" i="46"/>
  <c r="M62" i="46"/>
  <c r="S64" i="46"/>
  <c r="Y66" i="46"/>
  <c r="O68" i="46"/>
  <c r="U70" i="46"/>
  <c r="J73" i="46"/>
  <c r="O76" i="46"/>
  <c r="P83" i="46"/>
  <c r="I98" i="46"/>
  <c r="K4" i="46"/>
  <c r="S4" i="46"/>
  <c r="AA4" i="46"/>
  <c r="J5" i="46"/>
  <c r="R5" i="46"/>
  <c r="Z5" i="46"/>
  <c r="I6" i="46"/>
  <c r="Q6" i="46"/>
  <c r="H7" i="46"/>
  <c r="X7" i="46"/>
  <c r="O8" i="46"/>
  <c r="W8" i="46"/>
  <c r="F9" i="46"/>
  <c r="V9" i="46"/>
  <c r="M10" i="46"/>
  <c r="AC10" i="46"/>
  <c r="L11" i="46"/>
  <c r="T11" i="46"/>
  <c r="K12" i="46"/>
  <c r="AA12" i="46"/>
  <c r="R13" i="46"/>
  <c r="Z13" i="46"/>
  <c r="I14" i="46"/>
  <c r="Y14" i="46"/>
  <c r="P15" i="46"/>
  <c r="G16" i="46"/>
  <c r="O16" i="46"/>
  <c r="W16" i="46"/>
  <c r="N17" i="46"/>
  <c r="E18" i="46"/>
  <c r="M18" i="46"/>
  <c r="U18" i="46"/>
  <c r="AC18" i="46"/>
  <c r="L19" i="46"/>
  <c r="T19" i="46"/>
  <c r="AB19" i="46"/>
  <c r="S20" i="46"/>
  <c r="AA20" i="46"/>
  <c r="J21" i="46"/>
  <c r="R21" i="46"/>
  <c r="Z21" i="46"/>
  <c r="I22" i="46"/>
  <c r="Q22" i="46"/>
  <c r="H23" i="46"/>
  <c r="P23" i="46"/>
  <c r="X23" i="46"/>
  <c r="G24" i="46"/>
  <c r="O24" i="46"/>
  <c r="W24" i="46"/>
  <c r="F25" i="46"/>
  <c r="V25" i="46"/>
  <c r="E26" i="46"/>
  <c r="M26" i="46"/>
  <c r="U26" i="46"/>
  <c r="AC26" i="46"/>
  <c r="L27" i="46"/>
  <c r="T27" i="46"/>
  <c r="K28" i="46"/>
  <c r="S28" i="46"/>
  <c r="AA28" i="46"/>
  <c r="J29" i="46"/>
  <c r="R29" i="46"/>
  <c r="Z29" i="46"/>
  <c r="I30" i="46"/>
  <c r="Y30" i="46"/>
  <c r="H31" i="46"/>
  <c r="P31" i="46"/>
  <c r="X31" i="46"/>
  <c r="G32" i="46"/>
  <c r="O32" i="46"/>
  <c r="W32" i="46"/>
  <c r="N33" i="46"/>
  <c r="V33" i="46"/>
  <c r="E34" i="46"/>
  <c r="M34" i="46"/>
  <c r="U34" i="46"/>
  <c r="AC34" i="46"/>
  <c r="L35" i="46"/>
  <c r="AB35" i="46"/>
  <c r="K36" i="46"/>
  <c r="S36" i="46"/>
  <c r="AA36" i="46"/>
  <c r="J37" i="46"/>
  <c r="R37" i="46"/>
  <c r="Z37" i="46"/>
  <c r="Q38" i="46"/>
  <c r="Y38" i="46"/>
  <c r="H39" i="46"/>
  <c r="P39" i="46"/>
  <c r="X39" i="46"/>
  <c r="G40" i="46"/>
  <c r="O40" i="46"/>
  <c r="F41" i="46"/>
  <c r="N41" i="46"/>
  <c r="V41" i="46"/>
  <c r="E42" i="46"/>
  <c r="M42" i="46"/>
  <c r="U42" i="46"/>
  <c r="AC42" i="46"/>
  <c r="T43" i="46"/>
  <c r="AB43" i="46"/>
  <c r="K44" i="46"/>
  <c r="S44" i="46"/>
  <c r="AA44" i="46"/>
  <c r="J45" i="46"/>
  <c r="R45" i="46"/>
  <c r="Z45" i="46"/>
  <c r="I46" i="46"/>
  <c r="Q46" i="46"/>
  <c r="H47" i="46"/>
  <c r="P47" i="46"/>
  <c r="X47" i="46"/>
  <c r="O48" i="46"/>
  <c r="W48" i="46"/>
  <c r="F49" i="46"/>
  <c r="N49" i="46"/>
  <c r="V49" i="46"/>
  <c r="E50" i="46"/>
  <c r="M50" i="46"/>
  <c r="U50" i="46"/>
  <c r="AC50" i="46"/>
  <c r="L51" i="46"/>
  <c r="T51" i="46"/>
  <c r="AB51" i="46"/>
  <c r="K52" i="46"/>
  <c r="S52" i="46"/>
  <c r="AA52" i="46"/>
  <c r="J53" i="46"/>
  <c r="R53" i="46"/>
  <c r="Z53" i="46"/>
  <c r="I54" i="46"/>
  <c r="Q54" i="46"/>
  <c r="Y54" i="46"/>
  <c r="H55" i="46"/>
  <c r="P55" i="46"/>
  <c r="X55" i="46"/>
  <c r="G56" i="46"/>
  <c r="O56" i="46"/>
  <c r="W56" i="46"/>
  <c r="F57" i="46"/>
  <c r="N57" i="46"/>
  <c r="E58" i="46"/>
  <c r="M58" i="46"/>
  <c r="U58" i="46"/>
  <c r="AC58" i="46"/>
  <c r="L59" i="46"/>
  <c r="T59" i="46"/>
  <c r="AB59" i="46"/>
  <c r="K60" i="46"/>
  <c r="S60" i="46"/>
  <c r="AA60" i="46"/>
  <c r="J61" i="46"/>
  <c r="R61" i="46"/>
  <c r="Z61" i="46"/>
  <c r="I62" i="46"/>
  <c r="Q62" i="46"/>
  <c r="Y62" i="46"/>
  <c r="H63" i="46"/>
  <c r="P63" i="46"/>
  <c r="X63" i="46"/>
  <c r="G64" i="46"/>
  <c r="O64" i="46"/>
  <c r="W64" i="46"/>
  <c r="F65" i="46"/>
  <c r="N65" i="46"/>
  <c r="V65" i="46"/>
  <c r="E66" i="46"/>
  <c r="M66" i="46"/>
  <c r="U66" i="46"/>
  <c r="AC66" i="46"/>
  <c r="T67" i="46"/>
  <c r="AB67" i="46"/>
  <c r="K68" i="46"/>
  <c r="AA68" i="46"/>
  <c r="J69" i="46"/>
  <c r="R69" i="46"/>
  <c r="Z69" i="46"/>
  <c r="I70" i="46"/>
  <c r="Q70" i="46"/>
  <c r="Y70" i="46"/>
  <c r="H71" i="46"/>
  <c r="P71" i="46"/>
  <c r="X71" i="46"/>
  <c r="G72" i="46"/>
  <c r="O72" i="46"/>
  <c r="W72" i="46"/>
  <c r="F73" i="46"/>
  <c r="N73" i="46"/>
  <c r="V73" i="46"/>
  <c r="E74" i="46"/>
  <c r="M74" i="46"/>
  <c r="U74" i="46"/>
  <c r="AC74" i="46"/>
  <c r="L75" i="46"/>
  <c r="T75" i="46"/>
  <c r="AB75" i="46"/>
  <c r="K76" i="46"/>
  <c r="S76" i="46"/>
  <c r="AA76" i="46"/>
  <c r="J77" i="46"/>
  <c r="R77" i="46"/>
  <c r="Z77" i="46"/>
  <c r="Q78" i="46"/>
  <c r="Y78" i="46"/>
  <c r="H79" i="46"/>
  <c r="P79" i="46"/>
  <c r="G80" i="46"/>
  <c r="O80" i="46"/>
  <c r="W80" i="46"/>
  <c r="F81" i="46"/>
  <c r="V81" i="46"/>
  <c r="E82" i="46"/>
  <c r="M82" i="46"/>
  <c r="U82" i="46"/>
  <c r="AC82" i="46"/>
  <c r="L83" i="46"/>
  <c r="T83" i="46"/>
  <c r="AB83" i="46"/>
  <c r="K84" i="46"/>
  <c r="S84" i="46"/>
  <c r="AA84" i="46"/>
  <c r="J85" i="46"/>
  <c r="R85" i="46"/>
  <c r="Z85" i="46"/>
  <c r="I86" i="46"/>
  <c r="Q86" i="46"/>
  <c r="Y86" i="46"/>
  <c r="H87" i="46"/>
  <c r="P87" i="46"/>
  <c r="X87" i="46"/>
  <c r="G88" i="46"/>
  <c r="O88" i="46"/>
  <c r="W88" i="46"/>
  <c r="F89" i="46"/>
  <c r="N89" i="46"/>
  <c r="V89" i="46"/>
  <c r="E90" i="46"/>
  <c r="M90" i="46"/>
  <c r="U90" i="46"/>
  <c r="AC90" i="46"/>
  <c r="L91" i="46"/>
  <c r="T91" i="46"/>
  <c r="AB91" i="46"/>
  <c r="K92" i="46"/>
  <c r="S92" i="46"/>
  <c r="AA92" i="46"/>
  <c r="J93" i="46"/>
  <c r="R93" i="46"/>
  <c r="Z93" i="46"/>
  <c r="I94" i="46"/>
  <c r="Q94" i="46"/>
  <c r="Y94" i="46"/>
  <c r="H95" i="46"/>
  <c r="P95" i="46"/>
  <c r="X95" i="46"/>
  <c r="G96" i="46"/>
  <c r="O96" i="46"/>
  <c r="W96" i="46"/>
  <c r="F97" i="46"/>
  <c r="N97" i="46"/>
  <c r="V97" i="46"/>
  <c r="E98" i="46"/>
  <c r="M98" i="46"/>
  <c r="U98" i="46"/>
  <c r="AC98" i="46"/>
  <c r="L99" i="46"/>
  <c r="T99" i="46"/>
  <c r="AB99" i="46"/>
  <c r="K100" i="46"/>
  <c r="S100" i="46"/>
  <c r="AA100" i="46"/>
  <c r="J101" i="46"/>
  <c r="R101" i="46"/>
  <c r="Z101" i="46"/>
  <c r="I102" i="46"/>
  <c r="Q102" i="46"/>
  <c r="Y102" i="46"/>
  <c r="H103" i="46"/>
  <c r="P103" i="46"/>
  <c r="X103" i="46"/>
  <c r="G104" i="46"/>
  <c r="O104" i="46"/>
  <c r="W104" i="46"/>
  <c r="F105" i="46"/>
  <c r="N105" i="46"/>
  <c r="V105" i="46"/>
  <c r="E106" i="46"/>
  <c r="M106" i="46"/>
  <c r="U106" i="46"/>
  <c r="AC106" i="46"/>
  <c r="L107" i="46"/>
  <c r="T107" i="46"/>
  <c r="AB107" i="46"/>
  <c r="K108" i="46"/>
  <c r="S108" i="46"/>
  <c r="AA108" i="46"/>
  <c r="J109" i="46"/>
  <c r="R109" i="46"/>
  <c r="Z109" i="46"/>
  <c r="I110" i="46"/>
  <c r="Q110" i="46"/>
  <c r="Y110" i="46"/>
  <c r="H111" i="46"/>
  <c r="P111" i="46"/>
  <c r="X111" i="46"/>
  <c r="G112" i="46"/>
  <c r="O112" i="46"/>
  <c r="W112" i="46"/>
  <c r="F113" i="46"/>
  <c r="N113" i="46"/>
  <c r="V113" i="46"/>
  <c r="O4" i="46"/>
  <c r="F5" i="46"/>
  <c r="V5" i="46"/>
  <c r="T7" i="46"/>
  <c r="U14" i="46"/>
  <c r="H27" i="46"/>
  <c r="V37" i="46"/>
  <c r="AB39" i="46"/>
  <c r="I42" i="46"/>
  <c r="O44" i="46"/>
  <c r="T47" i="46"/>
  <c r="Y50" i="46"/>
  <c r="F53" i="46"/>
  <c r="T55" i="46"/>
  <c r="Z57" i="46"/>
  <c r="W60" i="46"/>
  <c r="AB63" i="46"/>
  <c r="Q66" i="46"/>
  <c r="N69" i="46"/>
  <c r="K72" i="46"/>
  <c r="Y74" i="46"/>
  <c r="N77" i="46"/>
  <c r="AC78" i="46"/>
  <c r="J81" i="46"/>
  <c r="H83" i="46"/>
  <c r="F85" i="46"/>
  <c r="L87" i="46"/>
  <c r="J89" i="46"/>
  <c r="P91" i="46"/>
  <c r="V93" i="46"/>
  <c r="L95" i="46"/>
  <c r="R97" i="46"/>
  <c r="P99" i="46"/>
  <c r="F101" i="46"/>
  <c r="U102" i="46"/>
  <c r="K104" i="46"/>
  <c r="I106" i="46"/>
  <c r="X107" i="46"/>
  <c r="M110" i="46"/>
  <c r="K112" i="46"/>
  <c r="R113" i="46"/>
  <c r="J6" i="46"/>
  <c r="Z6" i="46"/>
  <c r="I7" i="46"/>
  <c r="Q7" i="46"/>
  <c r="H8" i="46"/>
  <c r="X8" i="46"/>
  <c r="O9" i="46"/>
  <c r="W9" i="46"/>
  <c r="F10" i="46"/>
  <c r="V10" i="46"/>
  <c r="M11" i="46"/>
  <c r="AC11" i="46"/>
  <c r="L12" i="46"/>
  <c r="T12" i="46"/>
  <c r="K13" i="46"/>
  <c r="AA13" i="46"/>
  <c r="R14" i="46"/>
  <c r="Z14" i="46"/>
  <c r="I15" i="46"/>
  <c r="Y15" i="46"/>
  <c r="P16" i="46"/>
  <c r="G17" i="46"/>
  <c r="O17" i="46"/>
  <c r="W17" i="46"/>
  <c r="F18" i="46"/>
  <c r="N18" i="46"/>
  <c r="E19" i="46"/>
  <c r="M19" i="46"/>
  <c r="U19" i="46"/>
  <c r="AC19" i="46"/>
  <c r="L20" i="46"/>
  <c r="T20" i="46"/>
  <c r="AB20" i="46"/>
  <c r="S21" i="46"/>
  <c r="AA21" i="46"/>
  <c r="J22" i="46"/>
  <c r="R22" i="46"/>
  <c r="Z22" i="46"/>
  <c r="I23" i="46"/>
  <c r="Q23" i="46"/>
  <c r="H24" i="46"/>
  <c r="P24" i="46"/>
  <c r="X24" i="46"/>
  <c r="G25" i="46"/>
  <c r="O25" i="46"/>
  <c r="W25" i="46"/>
  <c r="F26" i="46"/>
  <c r="V26" i="46"/>
  <c r="E27" i="46"/>
  <c r="M27" i="46"/>
  <c r="U27" i="46"/>
  <c r="AC27" i="46"/>
  <c r="L28" i="46"/>
  <c r="T28" i="46"/>
  <c r="K29" i="46"/>
  <c r="S29" i="46"/>
  <c r="AA29" i="46"/>
  <c r="J30" i="46"/>
  <c r="R30" i="46"/>
  <c r="Z30" i="46"/>
  <c r="I31" i="46"/>
  <c r="Y31" i="46"/>
  <c r="H32" i="46"/>
  <c r="P32" i="46"/>
  <c r="X32" i="46"/>
  <c r="G33" i="46"/>
  <c r="O33" i="46"/>
  <c r="W33" i="46"/>
  <c r="N34" i="46"/>
  <c r="V34" i="46"/>
  <c r="E35" i="46"/>
  <c r="M35" i="46"/>
  <c r="U35" i="46"/>
  <c r="AC35" i="46"/>
  <c r="L36" i="46"/>
  <c r="AB36" i="46"/>
  <c r="K37" i="46"/>
  <c r="S37" i="46"/>
  <c r="AA37" i="46"/>
  <c r="J38" i="46"/>
  <c r="R38" i="46"/>
  <c r="Z38" i="46"/>
  <c r="Q39" i="46"/>
  <c r="Y39" i="46"/>
  <c r="H40" i="46"/>
  <c r="P40" i="46"/>
  <c r="X40" i="46"/>
  <c r="G41" i="46"/>
  <c r="O41" i="46"/>
  <c r="F42" i="46"/>
  <c r="N42" i="46"/>
  <c r="V42" i="46"/>
  <c r="E43" i="46"/>
  <c r="M43" i="46"/>
  <c r="U43" i="46"/>
  <c r="AC43" i="46"/>
  <c r="T44" i="46"/>
  <c r="AB44" i="46"/>
  <c r="K45" i="46"/>
  <c r="S45" i="46"/>
  <c r="AA45" i="46"/>
  <c r="J46" i="46"/>
  <c r="R46" i="46"/>
  <c r="Z46" i="46"/>
  <c r="I47" i="46"/>
  <c r="Q47" i="46"/>
  <c r="Y47" i="46"/>
  <c r="H48" i="46"/>
  <c r="P48" i="46"/>
  <c r="X48" i="46"/>
  <c r="G49" i="46"/>
  <c r="O49" i="46"/>
  <c r="W49" i="46"/>
  <c r="F50" i="46"/>
  <c r="N50" i="46"/>
  <c r="V50" i="46"/>
  <c r="E51" i="46"/>
  <c r="M51" i="46"/>
  <c r="U51" i="46"/>
  <c r="AC51" i="46"/>
  <c r="L52" i="46"/>
  <c r="T52" i="46"/>
  <c r="AB52" i="46"/>
  <c r="K53" i="46"/>
  <c r="S53" i="46"/>
  <c r="AA53" i="46"/>
  <c r="J54" i="46"/>
  <c r="R54" i="46"/>
  <c r="Z54" i="46"/>
  <c r="I55" i="46"/>
  <c r="Q55" i="46"/>
  <c r="Y55" i="46"/>
  <c r="H56" i="46"/>
  <c r="P56" i="46"/>
  <c r="X56" i="46"/>
  <c r="G57" i="46"/>
  <c r="O57" i="46"/>
  <c r="W57" i="46"/>
  <c r="F58" i="46"/>
  <c r="N58" i="46"/>
  <c r="V58" i="46"/>
  <c r="E59" i="46"/>
  <c r="M59" i="46"/>
  <c r="U59" i="46"/>
  <c r="AC59" i="46"/>
  <c r="L60" i="46"/>
  <c r="T60" i="46"/>
  <c r="AB60" i="46"/>
  <c r="K61" i="46"/>
  <c r="S61" i="46"/>
  <c r="AA61" i="46"/>
  <c r="J62" i="46"/>
  <c r="R62" i="46"/>
  <c r="Z62" i="46"/>
  <c r="I63" i="46"/>
  <c r="Q63" i="46"/>
  <c r="Y63" i="46"/>
  <c r="H64" i="46"/>
  <c r="P64" i="46"/>
  <c r="X64" i="46"/>
  <c r="G65" i="46"/>
  <c r="O65" i="46"/>
  <c r="W65" i="46"/>
  <c r="F66" i="46"/>
  <c r="N66" i="46"/>
  <c r="V66" i="46"/>
  <c r="E67" i="46"/>
  <c r="M67" i="46"/>
  <c r="U67" i="46"/>
  <c r="AC67" i="46"/>
  <c r="L68" i="46"/>
  <c r="T68" i="46"/>
  <c r="AB68" i="46"/>
  <c r="K69" i="46"/>
  <c r="S69" i="46"/>
  <c r="AA69" i="46"/>
  <c r="J70" i="46"/>
  <c r="R70" i="46"/>
  <c r="Z70" i="46"/>
  <c r="I71" i="46"/>
  <c r="Q71" i="46"/>
  <c r="Y71" i="46"/>
  <c r="H72" i="46"/>
  <c r="P72" i="46"/>
  <c r="X72" i="46"/>
  <c r="G73" i="46"/>
  <c r="O73" i="46"/>
  <c r="W73" i="46"/>
  <c r="F74" i="46"/>
  <c r="N74" i="46"/>
  <c r="V74" i="46"/>
  <c r="E75" i="46"/>
  <c r="M75" i="46"/>
  <c r="U75" i="46"/>
  <c r="AC75" i="46"/>
  <c r="L76" i="46"/>
  <c r="T76" i="46"/>
  <c r="AB76" i="46"/>
  <c r="K77" i="46"/>
  <c r="S77" i="46"/>
  <c r="AA77" i="46"/>
  <c r="J78" i="46"/>
  <c r="R78" i="46"/>
  <c r="Z78" i="46"/>
  <c r="I79" i="46"/>
  <c r="Q79" i="46"/>
  <c r="Y79" i="46"/>
  <c r="H80" i="46"/>
  <c r="P80" i="46"/>
  <c r="X80" i="46"/>
  <c r="G81" i="46"/>
  <c r="O81" i="46"/>
  <c r="W81" i="46"/>
  <c r="F82" i="46"/>
  <c r="N82" i="46"/>
  <c r="V82" i="46"/>
  <c r="E83" i="46"/>
  <c r="M83" i="46"/>
  <c r="U83" i="46"/>
  <c r="AC83" i="46"/>
  <c r="L84" i="46"/>
  <c r="T84" i="46"/>
  <c r="AB84" i="46"/>
  <c r="K85" i="46"/>
  <c r="S85" i="46"/>
  <c r="AA85" i="46"/>
  <c r="J86" i="46"/>
  <c r="R86" i="46"/>
  <c r="Z86" i="46"/>
  <c r="I87" i="46"/>
  <c r="Q87" i="46"/>
  <c r="Y87" i="46"/>
  <c r="H88" i="46"/>
  <c r="P88" i="46"/>
  <c r="X88" i="46"/>
  <c r="G89" i="46"/>
  <c r="O89" i="46"/>
  <c r="W89" i="46"/>
  <c r="F90" i="46"/>
  <c r="N90" i="46"/>
  <c r="V90" i="46"/>
  <c r="E91" i="46"/>
  <c r="M91" i="46"/>
  <c r="U91" i="46"/>
  <c r="AC91" i="46"/>
  <c r="L92" i="46"/>
  <c r="T92" i="46"/>
  <c r="AB92" i="46"/>
  <c r="K93" i="46"/>
  <c r="S93" i="46"/>
  <c r="AA93" i="46"/>
  <c r="J94" i="46"/>
  <c r="R94" i="46"/>
  <c r="Z94" i="46"/>
  <c r="I95" i="46"/>
  <c r="Q95" i="46"/>
  <c r="Y95" i="46"/>
  <c r="H96" i="46"/>
  <c r="P96" i="46"/>
  <c r="X96" i="46"/>
  <c r="G97" i="46"/>
  <c r="O97" i="46"/>
  <c r="W97" i="46"/>
  <c r="F98" i="46"/>
  <c r="N98" i="46"/>
  <c r="V98" i="46"/>
  <c r="E99" i="46"/>
  <c r="M99" i="46"/>
  <c r="U99" i="46"/>
  <c r="AC99" i="46"/>
  <c r="L100" i="46"/>
  <c r="T100" i="46"/>
  <c r="AB100" i="46"/>
  <c r="K101" i="46"/>
  <c r="S101" i="46"/>
  <c r="AA101" i="46"/>
  <c r="J102" i="46"/>
  <c r="R102" i="46"/>
  <c r="Z102" i="46"/>
  <c r="I103" i="46"/>
  <c r="Q103" i="46"/>
  <c r="Y103" i="46"/>
  <c r="H104" i="46"/>
  <c r="P104" i="46"/>
  <c r="X104" i="46"/>
  <c r="G105" i="46"/>
  <c r="O105" i="46"/>
  <c r="W105" i="46"/>
  <c r="F106" i="46"/>
  <c r="N106" i="46"/>
  <c r="V106" i="46"/>
  <c r="E107" i="46"/>
  <c r="M107" i="46"/>
  <c r="U107" i="46"/>
  <c r="AC107" i="46"/>
  <c r="L108" i="46"/>
  <c r="T108" i="46"/>
  <c r="AB108" i="46"/>
  <c r="K109" i="46"/>
  <c r="S109" i="46"/>
  <c r="AA109" i="46"/>
  <c r="J110" i="46"/>
  <c r="R110" i="46"/>
  <c r="Z110" i="46"/>
  <c r="I111" i="46"/>
  <c r="Q111" i="46"/>
  <c r="Y111" i="46"/>
  <c r="H112" i="46"/>
  <c r="P112" i="46"/>
  <c r="X112" i="46"/>
  <c r="G113" i="46"/>
  <c r="O113" i="46"/>
  <c r="W113" i="46"/>
  <c r="AC6" i="46"/>
  <c r="K8" i="46"/>
  <c r="M14" i="46"/>
  <c r="F29" i="46"/>
  <c r="V29" i="46"/>
  <c r="M30" i="46"/>
  <c r="L31" i="46"/>
  <c r="AB31" i="46"/>
  <c r="AA32" i="46"/>
  <c r="Z33" i="46"/>
  <c r="H35" i="46"/>
  <c r="O36" i="46"/>
  <c r="N37" i="46"/>
  <c r="AC38" i="46"/>
  <c r="S40" i="46"/>
  <c r="Q42" i="46"/>
  <c r="F45" i="46"/>
  <c r="AC46" i="46"/>
  <c r="J49" i="46"/>
  <c r="X51" i="46"/>
  <c r="E54" i="46"/>
  <c r="K56" i="46"/>
  <c r="Y58" i="46"/>
  <c r="F61" i="46"/>
  <c r="L63" i="46"/>
  <c r="Z65" i="46"/>
  <c r="G68" i="46"/>
  <c r="E70" i="46"/>
  <c r="AB71" i="46"/>
  <c r="I74" i="46"/>
  <c r="G76" i="46"/>
  <c r="V77" i="46"/>
  <c r="L79" i="46"/>
  <c r="S80" i="46"/>
  <c r="Z81" i="46"/>
  <c r="G84" i="46"/>
  <c r="V85" i="46"/>
  <c r="T87" i="46"/>
  <c r="R89" i="46"/>
  <c r="H91" i="46"/>
  <c r="F93" i="46"/>
  <c r="M94" i="46"/>
  <c r="T95" i="46"/>
  <c r="S96" i="46"/>
  <c r="Y98" i="46"/>
  <c r="W100" i="46"/>
  <c r="M102" i="46"/>
  <c r="AB103" i="46"/>
  <c r="Z105" i="46"/>
  <c r="P107" i="46"/>
  <c r="O108" i="46"/>
  <c r="E110" i="46"/>
  <c r="T111" i="46"/>
  <c r="S112" i="46"/>
  <c r="Z113" i="46"/>
  <c r="E4" i="46"/>
  <c r="M4" i="46"/>
  <c r="U4" i="46"/>
  <c r="AC4" i="46"/>
  <c r="L5" i="46"/>
  <c r="T5" i="46"/>
  <c r="AB5" i="46"/>
  <c r="S6" i="46"/>
  <c r="J7" i="46"/>
  <c r="Z7" i="46"/>
  <c r="I8" i="46"/>
  <c r="Q8" i="46"/>
  <c r="H9" i="46"/>
  <c r="X9" i="46"/>
  <c r="O10" i="46"/>
  <c r="W10" i="46"/>
  <c r="F11" i="46"/>
  <c r="V11" i="46"/>
  <c r="M12" i="46"/>
  <c r="AC12" i="46"/>
  <c r="L13" i="46"/>
  <c r="T13" i="46"/>
  <c r="K14" i="46"/>
  <c r="AA14" i="46"/>
  <c r="R15" i="46"/>
  <c r="Z15" i="46"/>
  <c r="I16" i="46"/>
  <c r="Y16" i="46"/>
  <c r="P17" i="46"/>
  <c r="X17" i="46"/>
  <c r="G18" i="46"/>
  <c r="O18" i="46"/>
  <c r="W18" i="46"/>
  <c r="F19" i="46"/>
  <c r="N19" i="46"/>
  <c r="E20" i="46"/>
  <c r="M20" i="46"/>
  <c r="U20" i="46"/>
  <c r="AC20" i="46"/>
  <c r="L21" i="46"/>
  <c r="T21" i="46"/>
  <c r="AB21" i="46"/>
  <c r="S22" i="46"/>
  <c r="AA22" i="46"/>
  <c r="J23" i="46"/>
  <c r="R23" i="46"/>
  <c r="Z23" i="46"/>
  <c r="I24" i="46"/>
  <c r="Q24" i="46"/>
  <c r="H25" i="46"/>
  <c r="P25" i="46"/>
  <c r="X25" i="46"/>
  <c r="G26" i="46"/>
  <c r="O26" i="46"/>
  <c r="W26" i="46"/>
  <c r="F27" i="46"/>
  <c r="V27" i="46"/>
  <c r="E28" i="46"/>
  <c r="M28" i="46"/>
  <c r="U28" i="46"/>
  <c r="AC28" i="46"/>
  <c r="L29" i="46"/>
  <c r="T29" i="46"/>
  <c r="K30" i="46"/>
  <c r="S30" i="46"/>
  <c r="AA30" i="46"/>
  <c r="J31" i="46"/>
  <c r="R31" i="46"/>
  <c r="Z31" i="46"/>
  <c r="I32" i="46"/>
  <c r="Y32" i="46"/>
  <c r="H33" i="46"/>
  <c r="P33" i="46"/>
  <c r="X33" i="46"/>
  <c r="G34" i="46"/>
  <c r="O34" i="46"/>
  <c r="W34" i="46"/>
  <c r="N35" i="46"/>
  <c r="V35" i="46"/>
  <c r="E36" i="46"/>
  <c r="M36" i="46"/>
  <c r="U36" i="46"/>
  <c r="AC36" i="46"/>
  <c r="L37" i="46"/>
  <c r="AB37" i="46"/>
  <c r="K38" i="46"/>
  <c r="S38" i="46"/>
  <c r="AA38" i="46"/>
  <c r="J39" i="46"/>
  <c r="R39" i="46"/>
  <c r="Z39" i="46"/>
  <c r="Q40" i="46"/>
  <c r="Y40" i="46"/>
  <c r="H41" i="46"/>
  <c r="P41" i="46"/>
  <c r="X41" i="46"/>
  <c r="G42" i="46"/>
  <c r="O42" i="46"/>
  <c r="F43" i="46"/>
  <c r="N43" i="46"/>
  <c r="V43" i="46"/>
  <c r="E44" i="46"/>
  <c r="M44" i="46"/>
  <c r="U44" i="46"/>
  <c r="AC44" i="46"/>
  <c r="T45" i="46"/>
  <c r="K46" i="46"/>
  <c r="S46" i="46"/>
  <c r="AA46" i="46"/>
  <c r="J47" i="46"/>
  <c r="R47" i="46"/>
  <c r="Z47" i="46"/>
  <c r="I48" i="46"/>
  <c r="Q48" i="46"/>
  <c r="Y48" i="46"/>
  <c r="H49" i="46"/>
  <c r="P49" i="46"/>
  <c r="X49" i="46"/>
  <c r="G50" i="46"/>
  <c r="O50" i="46"/>
  <c r="W50" i="46"/>
  <c r="F51" i="46"/>
  <c r="N51" i="46"/>
  <c r="V51" i="46"/>
  <c r="E52" i="46"/>
  <c r="M52" i="46"/>
  <c r="U52" i="46"/>
  <c r="AC52" i="46"/>
  <c r="L53" i="46"/>
  <c r="AB53" i="46"/>
  <c r="K54" i="46"/>
  <c r="S54" i="46"/>
  <c r="AA54" i="46"/>
  <c r="J55" i="46"/>
  <c r="R55" i="46"/>
  <c r="Z55" i="46"/>
  <c r="I56" i="46"/>
  <c r="Q56" i="46"/>
  <c r="Y56" i="46"/>
  <c r="H57" i="46"/>
  <c r="P57" i="46"/>
  <c r="X57" i="46"/>
  <c r="G58" i="46"/>
  <c r="O58" i="46"/>
  <c r="W58" i="46"/>
  <c r="F59" i="46"/>
  <c r="N59" i="46"/>
  <c r="V59" i="46"/>
  <c r="E60" i="46"/>
  <c r="M60" i="46"/>
  <c r="U60" i="46"/>
  <c r="AC60" i="46"/>
  <c r="L61" i="46"/>
  <c r="T61" i="46"/>
  <c r="AB61" i="46"/>
  <c r="K62" i="46"/>
  <c r="S62" i="46"/>
  <c r="AA62" i="46"/>
  <c r="R63" i="46"/>
  <c r="Z63" i="46"/>
  <c r="I64" i="46"/>
  <c r="Y64" i="46"/>
  <c r="H65" i="46"/>
  <c r="P65" i="46"/>
  <c r="X65" i="46"/>
  <c r="G66" i="46"/>
  <c r="O66" i="46"/>
  <c r="W66" i="46"/>
  <c r="F67" i="46"/>
  <c r="N67" i="46"/>
  <c r="V67" i="46"/>
  <c r="E68" i="46"/>
  <c r="M68" i="46"/>
  <c r="U68" i="46"/>
  <c r="AC68" i="46"/>
  <c r="L69" i="46"/>
  <c r="T69" i="46"/>
  <c r="AB69" i="46"/>
  <c r="K70" i="46"/>
  <c r="S70" i="46"/>
  <c r="AA70" i="46"/>
  <c r="J71" i="46"/>
  <c r="R71" i="46"/>
  <c r="Z71" i="46"/>
  <c r="I72" i="46"/>
  <c r="Q72" i="46"/>
  <c r="Y72" i="46"/>
  <c r="H73" i="46"/>
  <c r="P73" i="46"/>
  <c r="X73" i="46"/>
  <c r="O74" i="46"/>
  <c r="W74" i="46"/>
  <c r="F75" i="46"/>
  <c r="N75" i="46"/>
  <c r="V75" i="46"/>
  <c r="E76" i="46"/>
  <c r="M76" i="46"/>
  <c r="U76" i="46"/>
  <c r="AC76" i="46"/>
  <c r="L77" i="46"/>
  <c r="T77" i="46"/>
  <c r="AB77" i="46"/>
  <c r="K78" i="46"/>
  <c r="S78" i="46"/>
  <c r="AA78" i="46"/>
  <c r="J79" i="46"/>
  <c r="R79" i="46"/>
  <c r="Z79" i="46"/>
  <c r="I80" i="46"/>
  <c r="Q80" i="46"/>
  <c r="Y80" i="46"/>
  <c r="H81" i="46"/>
  <c r="P81" i="46"/>
  <c r="X81" i="46"/>
  <c r="G82" i="46"/>
  <c r="O82" i="46"/>
  <c r="W82" i="46"/>
  <c r="F83" i="46"/>
  <c r="N83" i="46"/>
  <c r="E84" i="46"/>
  <c r="M84" i="46"/>
  <c r="U84" i="46"/>
  <c r="AC84" i="46"/>
  <c r="L85" i="46"/>
  <c r="T85" i="46"/>
  <c r="AB85" i="46"/>
  <c r="K86" i="46"/>
  <c r="S86" i="46"/>
  <c r="AA86" i="46"/>
  <c r="J87" i="46"/>
  <c r="R87" i="46"/>
  <c r="Z87" i="46"/>
  <c r="I88" i="46"/>
  <c r="Q88" i="46"/>
  <c r="Y88" i="46"/>
  <c r="H89" i="46"/>
  <c r="P89" i="46"/>
  <c r="X89" i="46"/>
  <c r="G90" i="46"/>
  <c r="O90" i="46"/>
  <c r="W90" i="46"/>
  <c r="F91" i="46"/>
  <c r="N91" i="46"/>
  <c r="V91" i="46"/>
  <c r="E92" i="46"/>
  <c r="M92" i="46"/>
  <c r="U92" i="46"/>
  <c r="AC92" i="46"/>
  <c r="L93" i="46"/>
  <c r="T93" i="46"/>
  <c r="AB93" i="46"/>
  <c r="K94" i="46"/>
  <c r="S94" i="46"/>
  <c r="AA94" i="46"/>
  <c r="J95" i="46"/>
  <c r="R95" i="46"/>
  <c r="Z95" i="46"/>
  <c r="I96" i="46"/>
  <c r="Q96" i="46"/>
  <c r="Y96" i="46"/>
  <c r="H97" i="46"/>
  <c r="P97" i="46"/>
  <c r="X97" i="46"/>
  <c r="G98" i="46"/>
  <c r="O98" i="46"/>
  <c r="W98" i="46"/>
  <c r="F99" i="46"/>
  <c r="N99" i="46"/>
  <c r="V99" i="46"/>
  <c r="E100" i="46"/>
  <c r="M100" i="46"/>
  <c r="U100" i="46"/>
  <c r="AC100" i="46"/>
  <c r="L101" i="46"/>
  <c r="T101" i="46"/>
  <c r="AB101" i="46"/>
  <c r="K102" i="46"/>
  <c r="S102" i="46"/>
  <c r="AA102" i="46"/>
  <c r="J103" i="46"/>
  <c r="R103" i="46"/>
  <c r="Z103" i="46"/>
  <c r="I104" i="46"/>
  <c r="Q104" i="46"/>
  <c r="Y104" i="46"/>
  <c r="H105" i="46"/>
  <c r="P105" i="46"/>
  <c r="X105" i="46"/>
  <c r="G106" i="46"/>
  <c r="O106" i="46"/>
  <c r="W106" i="46"/>
  <c r="F107" i="46"/>
  <c r="N107" i="46"/>
  <c r="V107" i="46"/>
  <c r="E108" i="46"/>
  <c r="M108" i="46"/>
  <c r="U108" i="46"/>
  <c r="AC108" i="46"/>
  <c r="L109" i="46"/>
  <c r="T109" i="46"/>
  <c r="AB109" i="46"/>
  <c r="K110" i="46"/>
  <c r="S110" i="46"/>
  <c r="AA110" i="46"/>
  <c r="J111" i="46"/>
  <c r="R111" i="46"/>
  <c r="Z111" i="46"/>
  <c r="I112" i="46"/>
  <c r="Q112" i="46"/>
  <c r="Y112" i="46"/>
  <c r="H113" i="46"/>
  <c r="P113" i="46"/>
  <c r="X113" i="46"/>
  <c r="H19" i="46"/>
  <c r="N21" i="46"/>
  <c r="AA24" i="46"/>
  <c r="Y34" i="46"/>
  <c r="X35" i="46"/>
  <c r="F37" i="46"/>
  <c r="M38" i="46"/>
  <c r="L39" i="46"/>
  <c r="AA40" i="46"/>
  <c r="H43" i="46"/>
  <c r="E46" i="46"/>
  <c r="S48" i="46"/>
  <c r="I50" i="46"/>
  <c r="G52" i="46"/>
  <c r="M54" i="46"/>
  <c r="AA56" i="46"/>
  <c r="P59" i="46"/>
  <c r="V61" i="46"/>
  <c r="T63" i="46"/>
  <c r="R65" i="46"/>
  <c r="X67" i="46"/>
  <c r="M70" i="46"/>
  <c r="S72" i="46"/>
  <c r="Q74" i="46"/>
  <c r="W76" i="46"/>
  <c r="U78" i="46"/>
  <c r="AA80" i="46"/>
  <c r="Y82" i="46"/>
  <c r="W84" i="46"/>
  <c r="U86" i="46"/>
  <c r="S88" i="46"/>
  <c r="Q90" i="46"/>
  <c r="W92" i="46"/>
  <c r="Z97" i="46"/>
  <c r="N109" i="46"/>
  <c r="F4" i="46"/>
  <c r="N4" i="46"/>
  <c r="V4" i="46"/>
  <c r="E5" i="46"/>
  <c r="M5" i="46"/>
  <c r="U5" i="46"/>
  <c r="AC5" i="46"/>
  <c r="L6" i="46"/>
  <c r="T6" i="46"/>
  <c r="AB6" i="46"/>
  <c r="K7" i="46"/>
  <c r="S7" i="46"/>
  <c r="AA7" i="46"/>
  <c r="J8" i="46"/>
  <c r="R8" i="46"/>
  <c r="Z8" i="46"/>
  <c r="I9" i="46"/>
  <c r="Q9" i="46"/>
  <c r="Y9" i="46"/>
  <c r="H10" i="46"/>
  <c r="P10" i="46"/>
  <c r="X10" i="46"/>
  <c r="G11" i="46"/>
  <c r="O11" i="46"/>
  <c r="W11" i="46"/>
  <c r="F12" i="46"/>
  <c r="N12" i="46"/>
  <c r="V12" i="46"/>
  <c r="E13" i="46"/>
  <c r="M13" i="46"/>
  <c r="U13" i="46"/>
  <c r="AC13" i="46"/>
  <c r="L14" i="46"/>
  <c r="T14" i="46"/>
  <c r="AB14" i="46"/>
  <c r="K15" i="46"/>
  <c r="S15" i="46"/>
  <c r="AA15" i="46"/>
  <c r="J16" i="46"/>
  <c r="R16" i="46"/>
  <c r="Z16" i="46"/>
  <c r="I17" i="46"/>
  <c r="Q17" i="46"/>
  <c r="Y17" i="46"/>
  <c r="H18" i="46"/>
  <c r="P18" i="46"/>
  <c r="X18" i="46"/>
  <c r="G19" i="46"/>
  <c r="O19" i="46"/>
  <c r="W19" i="46"/>
  <c r="F20" i="46"/>
  <c r="N20" i="46"/>
  <c r="V20" i="46"/>
  <c r="E21" i="46"/>
  <c r="M21" i="46"/>
  <c r="U21" i="46"/>
  <c r="AC21" i="46"/>
  <c r="L22" i="46"/>
  <c r="T22" i="46"/>
  <c r="AB22" i="46"/>
  <c r="K23" i="46"/>
  <c r="S23" i="46"/>
  <c r="AA23" i="46"/>
  <c r="J24" i="46"/>
  <c r="R24" i="46"/>
  <c r="Z24" i="46"/>
  <c r="I25" i="46"/>
  <c r="Q25" i="46"/>
  <c r="Y25" i="46"/>
  <c r="H26" i="46"/>
  <c r="P26" i="46"/>
  <c r="X26" i="46"/>
  <c r="G27" i="46"/>
  <c r="O27" i="46"/>
  <c r="W27" i="46"/>
  <c r="F28" i="46"/>
  <c r="N28" i="46"/>
  <c r="V28" i="46"/>
  <c r="E29" i="46"/>
  <c r="M29" i="46"/>
  <c r="U29" i="46"/>
  <c r="AC29" i="46"/>
  <c r="L30" i="46"/>
  <c r="T30" i="46"/>
  <c r="AB30" i="46"/>
  <c r="K31" i="46"/>
  <c r="S31" i="46"/>
  <c r="AA31" i="46"/>
  <c r="J32" i="46"/>
  <c r="R32" i="46"/>
  <c r="Z32" i="46"/>
  <c r="I33" i="46"/>
  <c r="Q33" i="46"/>
  <c r="Y33" i="46"/>
  <c r="H34" i="46"/>
  <c r="P34" i="46"/>
  <c r="X34" i="46"/>
  <c r="G35" i="46"/>
  <c r="O35" i="46"/>
  <c r="W35" i="46"/>
  <c r="F36" i="46"/>
  <c r="N36" i="46"/>
  <c r="V36" i="46"/>
  <c r="E37" i="46"/>
  <c r="M37" i="46"/>
  <c r="U37" i="46"/>
  <c r="AC37" i="46"/>
  <c r="L38" i="46"/>
  <c r="T38" i="46"/>
  <c r="AB38" i="46"/>
  <c r="K39" i="46"/>
  <c r="S39" i="46"/>
  <c r="AA39" i="46"/>
  <c r="J40" i="46"/>
  <c r="R40" i="46"/>
  <c r="Z40" i="46"/>
  <c r="I41" i="46"/>
  <c r="Q41" i="46"/>
  <c r="Y41" i="46"/>
  <c r="H42" i="46"/>
  <c r="P42" i="46"/>
  <c r="X42" i="46"/>
  <c r="G43" i="46"/>
  <c r="O43" i="46"/>
  <c r="W43" i="46"/>
  <c r="F44" i="46"/>
  <c r="N44" i="46"/>
  <c r="V44" i="46"/>
  <c r="E45" i="46"/>
  <c r="M45" i="46"/>
  <c r="U45" i="46"/>
  <c r="AC45" i="46"/>
  <c r="L46" i="46"/>
  <c r="T46" i="46"/>
  <c r="AB46" i="46"/>
  <c r="K47" i="46"/>
  <c r="S47" i="46"/>
  <c r="AA47" i="46"/>
  <c r="J48" i="46"/>
  <c r="R48" i="46"/>
  <c r="Z48" i="46"/>
  <c r="I49" i="46"/>
  <c r="Y49" i="46"/>
  <c r="H50" i="46"/>
  <c r="P50" i="46"/>
  <c r="X50" i="46"/>
  <c r="G51" i="46"/>
  <c r="O51" i="46"/>
  <c r="W51" i="46"/>
  <c r="F52" i="46"/>
  <c r="N52" i="46"/>
  <c r="V52" i="46"/>
  <c r="E53" i="46"/>
  <c r="M53" i="46"/>
  <c r="U53" i="46"/>
  <c r="AC53" i="46"/>
  <c r="L54" i="46"/>
  <c r="T54" i="46"/>
  <c r="AB54" i="46"/>
  <c r="K55" i="46"/>
  <c r="S55" i="46"/>
  <c r="AA55" i="46"/>
  <c r="J56" i="46"/>
  <c r="R56" i="46"/>
  <c r="Z56" i="46"/>
  <c r="I57" i="46"/>
  <c r="Q57" i="46"/>
  <c r="Y57" i="46"/>
  <c r="H58" i="46"/>
  <c r="P58" i="46"/>
  <c r="X58" i="46"/>
  <c r="O59" i="46"/>
  <c r="W59" i="46"/>
  <c r="F60" i="46"/>
  <c r="V60" i="46"/>
  <c r="E61" i="46"/>
  <c r="M61" i="46"/>
  <c r="U61" i="46"/>
  <c r="AC61" i="46"/>
  <c r="L62" i="46"/>
  <c r="T62" i="46"/>
  <c r="AB62" i="46"/>
  <c r="K63" i="46"/>
  <c r="S63" i="46"/>
  <c r="AA63" i="46"/>
  <c r="J64" i="46"/>
  <c r="R64" i="46"/>
  <c r="Z64" i="46"/>
  <c r="I65" i="46"/>
  <c r="Q65" i="46"/>
  <c r="Y65" i="46"/>
  <c r="H66" i="46"/>
  <c r="P66" i="46"/>
  <c r="X66" i="46"/>
  <c r="G67" i="46"/>
  <c r="O67" i="46"/>
  <c r="W67" i="46"/>
  <c r="F68" i="46"/>
  <c r="N68" i="46"/>
  <c r="V68" i="46"/>
  <c r="E69" i="46"/>
  <c r="M69" i="46"/>
  <c r="U69" i="46"/>
  <c r="L70" i="46"/>
  <c r="T70" i="46"/>
  <c r="AB70" i="46"/>
  <c r="K71" i="46"/>
  <c r="S71" i="46"/>
  <c r="AA71" i="46"/>
  <c r="J72" i="46"/>
  <c r="R72" i="46"/>
  <c r="Z72" i="46"/>
  <c r="I73" i="46"/>
  <c r="Q73" i="46"/>
  <c r="Y73" i="46"/>
  <c r="H74" i="46"/>
  <c r="P74" i="46"/>
  <c r="X74" i="46"/>
  <c r="G75" i="46"/>
  <c r="O75" i="46"/>
  <c r="W75" i="46"/>
  <c r="F76" i="46"/>
  <c r="N76" i="46"/>
  <c r="V76" i="46"/>
  <c r="E77" i="46"/>
  <c r="M77" i="46"/>
  <c r="U77" i="46"/>
  <c r="AC77" i="46"/>
  <c r="L78" i="46"/>
  <c r="T78" i="46"/>
  <c r="AB78" i="46"/>
  <c r="K79" i="46"/>
  <c r="S79" i="46"/>
  <c r="AA79" i="46"/>
  <c r="J80" i="46"/>
  <c r="R80" i="46"/>
  <c r="Z80" i="46"/>
  <c r="I81" i="46"/>
  <c r="Q81" i="46"/>
  <c r="Y81" i="46"/>
  <c r="H82" i="46"/>
  <c r="P82" i="46"/>
  <c r="X82" i="46"/>
  <c r="G83" i="46"/>
  <c r="O83" i="46"/>
  <c r="W83" i="46"/>
  <c r="F84" i="46"/>
  <c r="N84" i="46"/>
  <c r="V84" i="46"/>
  <c r="E85" i="46"/>
  <c r="M85" i="46"/>
  <c r="U85" i="46"/>
  <c r="AC85" i="46"/>
  <c r="L86" i="46"/>
  <c r="T86" i="46"/>
  <c r="AB86" i="46"/>
  <c r="K87" i="46"/>
  <c r="S87" i="46"/>
  <c r="AA87" i="46"/>
  <c r="J88" i="46"/>
  <c r="R88" i="46"/>
  <c r="Z88" i="46"/>
  <c r="I89" i="46"/>
  <c r="Q89" i="46"/>
  <c r="Y89" i="46"/>
  <c r="H90" i="46"/>
  <c r="P90" i="46"/>
  <c r="X90" i="46"/>
  <c r="G91" i="46"/>
  <c r="O91" i="46"/>
  <c r="W91" i="46"/>
  <c r="F92" i="46"/>
  <c r="N92" i="46"/>
  <c r="V92" i="46"/>
  <c r="E93" i="46"/>
  <c r="M93" i="46"/>
  <c r="U93" i="46"/>
  <c r="AC93" i="46"/>
  <c r="L94" i="46"/>
  <c r="T94" i="46"/>
  <c r="AB94" i="46"/>
  <c r="K95" i="46"/>
  <c r="S95" i="46"/>
  <c r="AA95" i="46"/>
  <c r="J96" i="46"/>
  <c r="R96" i="46"/>
  <c r="Z96" i="46"/>
  <c r="I97" i="46"/>
  <c r="Q97" i="46"/>
  <c r="Y97" i="46"/>
  <c r="H98" i="46"/>
  <c r="P98" i="46"/>
  <c r="X98" i="46"/>
  <c r="G99" i="46"/>
  <c r="O99" i="46"/>
  <c r="W99" i="46"/>
  <c r="F100" i="46"/>
  <c r="N100" i="46"/>
  <c r="V100" i="46"/>
  <c r="E101" i="46"/>
  <c r="M101" i="46"/>
  <c r="U101" i="46"/>
  <c r="AC101" i="46"/>
  <c r="L102" i="46"/>
  <c r="T102" i="46"/>
  <c r="AB102" i="46"/>
  <c r="K103" i="46"/>
  <c r="S103" i="46"/>
  <c r="AA103" i="46"/>
  <c r="J104" i="46"/>
  <c r="R104" i="46"/>
  <c r="Z104" i="46"/>
  <c r="I105" i="46"/>
  <c r="Q105" i="46"/>
  <c r="Y105" i="46"/>
  <c r="H106" i="46"/>
  <c r="P106" i="46"/>
  <c r="X106" i="46"/>
  <c r="G107" i="46"/>
  <c r="O107" i="46"/>
  <c r="W107" i="46"/>
  <c r="F108" i="46"/>
  <c r="N108" i="46"/>
  <c r="V108" i="46"/>
  <c r="E109" i="46"/>
  <c r="M109" i="46"/>
  <c r="U109" i="46"/>
  <c r="AC109" i="46"/>
  <c r="L110" i="46"/>
  <c r="T110" i="46"/>
  <c r="AB110" i="46"/>
  <c r="K111" i="46"/>
  <c r="S111" i="46"/>
  <c r="AA111" i="46"/>
  <c r="J112" i="46"/>
  <c r="R112" i="46"/>
  <c r="Z112" i="46"/>
  <c r="I113" i="46"/>
  <c r="Q113" i="46"/>
  <c r="Y113" i="46"/>
  <c r="U4" i="43"/>
  <c r="V112" i="43"/>
  <c r="X110" i="43"/>
  <c r="Q109" i="43"/>
  <c r="AA107" i="43"/>
  <c r="AC105" i="43"/>
  <c r="V104" i="43"/>
  <c r="G103" i="43"/>
  <c r="Y101" i="43"/>
  <c r="J100" i="43"/>
  <c r="AB98" i="43"/>
  <c r="M97" i="43"/>
  <c r="F96" i="43"/>
  <c r="P94" i="43"/>
  <c r="I93" i="43"/>
  <c r="K91" i="43"/>
  <c r="U89" i="43"/>
  <c r="F88" i="43"/>
  <c r="Y85" i="43"/>
  <c r="S83" i="43"/>
  <c r="E81" i="43"/>
  <c r="AA75" i="43"/>
  <c r="AA67" i="43"/>
  <c r="J44" i="43"/>
  <c r="E4" i="43"/>
  <c r="V4" i="43"/>
  <c r="N4" i="43"/>
  <c r="F4" i="43"/>
  <c r="V113" i="43"/>
  <c r="N113" i="43"/>
  <c r="F113" i="43"/>
  <c r="W112" i="43"/>
  <c r="O112" i="43"/>
  <c r="G112" i="43"/>
  <c r="X111" i="43"/>
  <c r="P111" i="43"/>
  <c r="H111" i="43"/>
  <c r="Y110" i="43"/>
  <c r="Q110" i="43"/>
  <c r="I110" i="43"/>
  <c r="Z109" i="43"/>
  <c r="R109" i="43"/>
  <c r="J109" i="43"/>
  <c r="AA108" i="43"/>
  <c r="S108" i="43"/>
  <c r="K108" i="43"/>
  <c r="AB107" i="43"/>
  <c r="T107" i="43"/>
  <c r="L107" i="43"/>
  <c r="AC106" i="43"/>
  <c r="U106" i="43"/>
  <c r="M106" i="43"/>
  <c r="E106" i="43"/>
  <c r="V105" i="43"/>
  <c r="N105" i="43"/>
  <c r="F105" i="43"/>
  <c r="W104" i="43"/>
  <c r="O104" i="43"/>
  <c r="G104" i="43"/>
  <c r="X103" i="43"/>
  <c r="P103" i="43"/>
  <c r="H103" i="43"/>
  <c r="Y102" i="43"/>
  <c r="Q102" i="43"/>
  <c r="I102" i="43"/>
  <c r="Z101" i="43"/>
  <c r="R101" i="43"/>
  <c r="J101" i="43"/>
  <c r="AA100" i="43"/>
  <c r="S100" i="43"/>
  <c r="K100" i="43"/>
  <c r="AB99" i="43"/>
  <c r="T99" i="43"/>
  <c r="L99" i="43"/>
  <c r="AC98" i="43"/>
  <c r="U98" i="43"/>
  <c r="M98" i="43"/>
  <c r="E98" i="43"/>
  <c r="V97" i="43"/>
  <c r="N97" i="43"/>
  <c r="F97" i="43"/>
  <c r="W96" i="43"/>
  <c r="O96" i="43"/>
  <c r="G96" i="43"/>
  <c r="X95" i="43"/>
  <c r="P95" i="43"/>
  <c r="H95" i="43"/>
  <c r="Y94" i="43"/>
  <c r="Q94" i="43"/>
  <c r="I94" i="43"/>
  <c r="Z93" i="43"/>
  <c r="R93" i="43"/>
  <c r="J93" i="43"/>
  <c r="AA92" i="43"/>
  <c r="S92" i="43"/>
  <c r="K92" i="43"/>
  <c r="AB91" i="43"/>
  <c r="T91" i="43"/>
  <c r="L91" i="43"/>
  <c r="AC90" i="43"/>
  <c r="U90" i="43"/>
  <c r="M90" i="43"/>
  <c r="E90" i="43"/>
  <c r="M4" i="43"/>
  <c r="M113" i="43"/>
  <c r="W111" i="43"/>
  <c r="P110" i="43"/>
  <c r="I109" i="43"/>
  <c r="J108" i="43"/>
  <c r="AB106" i="43"/>
  <c r="U105" i="43"/>
  <c r="N104" i="43"/>
  <c r="O103" i="43"/>
  <c r="H102" i="43"/>
  <c r="Z100" i="43"/>
  <c r="S99" i="43"/>
  <c r="L98" i="43"/>
  <c r="V96" i="43"/>
  <c r="G95" i="43"/>
  <c r="Q93" i="43"/>
  <c r="J92" i="43"/>
  <c r="AB90" i="43"/>
  <c r="AC89" i="43"/>
  <c r="V88" i="43"/>
  <c r="O87" i="43"/>
  <c r="P86" i="43"/>
  <c r="I85" i="43"/>
  <c r="J84" i="43"/>
  <c r="AB82" i="43"/>
  <c r="AC81" i="43"/>
  <c r="V80" i="43"/>
  <c r="O79" i="43"/>
  <c r="P78" i="43"/>
  <c r="Q77" i="43"/>
  <c r="R76" i="43"/>
  <c r="K75" i="43"/>
  <c r="L74" i="43"/>
  <c r="M73" i="43"/>
  <c r="N72" i="43"/>
  <c r="O71" i="43"/>
  <c r="P70" i="43"/>
  <c r="Q69" i="43"/>
  <c r="R68" i="43"/>
  <c r="K67" i="43"/>
  <c r="L66" i="43"/>
  <c r="M65" i="43"/>
  <c r="N64" i="43"/>
  <c r="O63" i="43"/>
  <c r="P62" i="43"/>
  <c r="Q61" i="43"/>
  <c r="J60" i="43"/>
  <c r="K59" i="43"/>
  <c r="L58" i="43"/>
  <c r="M57" i="43"/>
  <c r="N56" i="43"/>
  <c r="O55" i="43"/>
  <c r="P54" i="43"/>
  <c r="Q53" i="43"/>
  <c r="J52" i="43"/>
  <c r="K51" i="43"/>
  <c r="L50" i="43"/>
  <c r="M49" i="43"/>
  <c r="V48" i="43"/>
  <c r="F48" i="43"/>
  <c r="G47" i="43"/>
  <c r="P46" i="43"/>
  <c r="Y45" i="43"/>
  <c r="Q45" i="43"/>
  <c r="Z44" i="43"/>
  <c r="AA43" i="43"/>
  <c r="K43" i="43"/>
  <c r="T42" i="43"/>
  <c r="U41" i="43"/>
  <c r="V40" i="43"/>
  <c r="F40" i="43"/>
  <c r="O39" i="43"/>
  <c r="X38" i="43"/>
  <c r="H38" i="43"/>
  <c r="Q37" i="43"/>
  <c r="R36" i="43"/>
  <c r="S35" i="43"/>
  <c r="T34" i="43"/>
  <c r="U33" i="43"/>
  <c r="V32" i="43"/>
  <c r="W31" i="43"/>
  <c r="X30" i="43"/>
  <c r="Y29" i="43"/>
  <c r="Z28" i="43"/>
  <c r="AA27" i="43"/>
  <c r="AB26" i="43"/>
  <c r="AC25" i="43"/>
  <c r="E25" i="43"/>
  <c r="F24" i="43"/>
  <c r="G23" i="43"/>
  <c r="H22" i="43"/>
  <c r="I21" i="43"/>
  <c r="J20" i="43"/>
  <c r="K19" i="43"/>
  <c r="L18" i="43"/>
  <c r="M17" i="43"/>
  <c r="N16" i="43"/>
  <c r="O15" i="43"/>
  <c r="P14" i="43"/>
  <c r="Q13" i="43"/>
  <c r="R12" i="43"/>
  <c r="S11" i="43"/>
  <c r="T10" i="43"/>
  <c r="U9" i="43"/>
  <c r="V8" i="43"/>
  <c r="W7" i="43"/>
  <c r="P6" i="43"/>
  <c r="Q5" i="43"/>
  <c r="AC113" i="43"/>
  <c r="E113" i="43"/>
  <c r="F112" i="43"/>
  <c r="G111" i="43"/>
  <c r="Y109" i="43"/>
  <c r="Z108" i="43"/>
  <c r="S107" i="43"/>
  <c r="T106" i="43"/>
  <c r="E105" i="43"/>
  <c r="W103" i="43"/>
  <c r="P102" i="43"/>
  <c r="I101" i="43"/>
  <c r="AA99" i="43"/>
  <c r="T98" i="43"/>
  <c r="AC97" i="43"/>
  <c r="E97" i="43"/>
  <c r="W95" i="43"/>
  <c r="X94" i="43"/>
  <c r="Y93" i="43"/>
  <c r="Z92" i="43"/>
  <c r="AA91" i="43"/>
  <c r="T90" i="43"/>
  <c r="M89" i="43"/>
  <c r="N88" i="43"/>
  <c r="G87" i="43"/>
  <c r="H86" i="43"/>
  <c r="Z84" i="43"/>
  <c r="AA83" i="43"/>
  <c r="T82" i="43"/>
  <c r="U81" i="43"/>
  <c r="N80" i="43"/>
  <c r="W79" i="43"/>
  <c r="X78" i="43"/>
  <c r="H78" i="43"/>
  <c r="I77" i="43"/>
  <c r="J76" i="43"/>
  <c r="AB74" i="43"/>
  <c r="AC73" i="43"/>
  <c r="E73" i="43"/>
  <c r="F72" i="43"/>
  <c r="G71" i="43"/>
  <c r="H70" i="43"/>
  <c r="I69" i="43"/>
  <c r="J68" i="43"/>
  <c r="AB66" i="43"/>
  <c r="AC65" i="43"/>
  <c r="E65" i="43"/>
  <c r="F64" i="43"/>
  <c r="G63" i="43"/>
  <c r="H62" i="43"/>
  <c r="I61" i="43"/>
  <c r="R60" i="43"/>
  <c r="S59" i="43"/>
  <c r="T58" i="43"/>
  <c r="AC57" i="43"/>
  <c r="E57" i="43"/>
  <c r="F56" i="43"/>
  <c r="G55" i="43"/>
  <c r="H54" i="43"/>
  <c r="I53" i="43"/>
  <c r="R52" i="43"/>
  <c r="S51" i="43"/>
  <c r="T50" i="43"/>
  <c r="AC49" i="43"/>
  <c r="E49" i="43"/>
  <c r="N48" i="43"/>
  <c r="W47" i="43"/>
  <c r="X46" i="43"/>
  <c r="H46" i="43"/>
  <c r="I45" i="43"/>
  <c r="R44" i="43"/>
  <c r="S43" i="43"/>
  <c r="AB42" i="43"/>
  <c r="L42" i="43"/>
  <c r="E41" i="43"/>
  <c r="I37" i="43"/>
  <c r="J36" i="43"/>
  <c r="K35" i="43"/>
  <c r="L34" i="43"/>
  <c r="M33" i="43"/>
  <c r="N32" i="43"/>
  <c r="O31" i="43"/>
  <c r="P30" i="43"/>
  <c r="Q29" i="43"/>
  <c r="R28" i="43"/>
  <c r="S27" i="43"/>
  <c r="T26" i="43"/>
  <c r="U25" i="43"/>
  <c r="V24" i="43"/>
  <c r="W23" i="43"/>
  <c r="X22" i="43"/>
  <c r="Y21" i="43"/>
  <c r="Z20" i="43"/>
  <c r="AA19" i="43"/>
  <c r="AB18" i="43"/>
  <c r="AC17" i="43"/>
  <c r="E17" i="43"/>
  <c r="F16" i="43"/>
  <c r="G15" i="43"/>
  <c r="H14" i="43"/>
  <c r="I13" i="43"/>
  <c r="J12" i="43"/>
  <c r="K11" i="43"/>
  <c r="L10" i="43"/>
  <c r="M9" i="43"/>
  <c r="N8" i="43"/>
  <c r="O7" i="43"/>
  <c r="X6" i="43"/>
  <c r="Y5" i="43"/>
  <c r="AC4" i="43"/>
  <c r="U113" i="43"/>
  <c r="N112" i="43"/>
  <c r="O111" i="43"/>
  <c r="H110" i="43"/>
  <c r="R108" i="43"/>
  <c r="K107" i="43"/>
  <c r="L106" i="43"/>
  <c r="M105" i="43"/>
  <c r="F104" i="43"/>
  <c r="X102" i="43"/>
  <c r="Q101" i="43"/>
  <c r="R100" i="43"/>
  <c r="K99" i="43"/>
  <c r="U97" i="43"/>
  <c r="N96" i="43"/>
  <c r="O95" i="43"/>
  <c r="H94" i="43"/>
  <c r="R92" i="43"/>
  <c r="S91" i="43"/>
  <c r="L90" i="43"/>
  <c r="E89" i="43"/>
  <c r="W87" i="43"/>
  <c r="X86" i="43"/>
  <c r="Q85" i="43"/>
  <c r="R84" i="43"/>
  <c r="K83" i="43"/>
  <c r="L82" i="43"/>
  <c r="M81" i="43"/>
  <c r="F80" i="43"/>
  <c r="G79" i="43"/>
  <c r="Y77" i="43"/>
  <c r="Z76" i="43"/>
  <c r="S75" i="43"/>
  <c r="T74" i="43"/>
  <c r="U73" i="43"/>
  <c r="V72" i="43"/>
  <c r="W71" i="43"/>
  <c r="X70" i="43"/>
  <c r="Y69" i="43"/>
  <c r="Z68" i="43"/>
  <c r="S67" i="43"/>
  <c r="T66" i="43"/>
  <c r="U65" i="43"/>
  <c r="V64" i="43"/>
  <c r="W63" i="43"/>
  <c r="X62" i="43"/>
  <c r="Y61" i="43"/>
  <c r="Z60" i="43"/>
  <c r="AA59" i="43"/>
  <c r="AB58" i="43"/>
  <c r="U57" i="43"/>
  <c r="V56" i="43"/>
  <c r="W55" i="43"/>
  <c r="X54" i="43"/>
  <c r="Y53" i="43"/>
  <c r="Z52" i="43"/>
  <c r="AA51" i="43"/>
  <c r="AB50" i="43"/>
  <c r="U49" i="43"/>
  <c r="O47" i="43"/>
  <c r="AC41" i="43"/>
  <c r="M41" i="43"/>
  <c r="N40" i="43"/>
  <c r="W39" i="43"/>
  <c r="G39" i="43"/>
  <c r="P38" i="43"/>
  <c r="Y37" i="43"/>
  <c r="Z36" i="43"/>
  <c r="AA35" i="43"/>
  <c r="AB34" i="43"/>
  <c r="AC33" i="43"/>
  <c r="E33" i="43"/>
  <c r="F32" i="43"/>
  <c r="G31" i="43"/>
  <c r="H30" i="43"/>
  <c r="I29" i="43"/>
  <c r="J28" i="43"/>
  <c r="K27" i="43"/>
  <c r="L26" i="43"/>
  <c r="M25" i="43"/>
  <c r="N24" i="43"/>
  <c r="O23" i="43"/>
  <c r="P22" i="43"/>
  <c r="Q21" i="43"/>
  <c r="R20" i="43"/>
  <c r="S19" i="43"/>
  <c r="T18" i="43"/>
  <c r="U17" i="43"/>
  <c r="V16" i="43"/>
  <c r="W15" i="43"/>
  <c r="X14" i="43"/>
  <c r="Y13" i="43"/>
  <c r="Z12" i="43"/>
  <c r="AA11" i="43"/>
  <c r="AB10" i="43"/>
  <c r="AC9" i="43"/>
  <c r="E9" i="43"/>
  <c r="F8" i="43"/>
  <c r="G7" i="43"/>
  <c r="H6" i="43"/>
  <c r="I5" i="43"/>
  <c r="AB113" i="43"/>
  <c r="U112" i="43"/>
  <c r="N111" i="43"/>
  <c r="G110" i="43"/>
  <c r="I108" i="43"/>
  <c r="S106" i="43"/>
  <c r="U104" i="43"/>
  <c r="J99" i="43"/>
  <c r="X4" i="43"/>
  <c r="P4" i="43"/>
  <c r="H4" i="43"/>
  <c r="X113" i="43"/>
  <c r="P113" i="43"/>
  <c r="H113" i="43"/>
  <c r="Y112" i="43"/>
  <c r="Q112" i="43"/>
  <c r="I112" i="43"/>
  <c r="Z111" i="43"/>
  <c r="R111" i="43"/>
  <c r="J111" i="43"/>
  <c r="AA110" i="43"/>
  <c r="S110" i="43"/>
  <c r="K110" i="43"/>
  <c r="AB109" i="43"/>
  <c r="T109" i="43"/>
  <c r="L109" i="43"/>
  <c r="AC108" i="43"/>
  <c r="U108" i="43"/>
  <c r="M108" i="43"/>
  <c r="E108" i="43"/>
  <c r="V107" i="43"/>
  <c r="N107" i="43"/>
  <c r="F107" i="43"/>
  <c r="W106" i="43"/>
  <c r="O106" i="43"/>
  <c r="G106" i="43"/>
  <c r="X105" i="43"/>
  <c r="P105" i="43"/>
  <c r="H105" i="43"/>
  <c r="Y104" i="43"/>
  <c r="Q104" i="43"/>
  <c r="I104" i="43"/>
  <c r="Z103" i="43"/>
  <c r="R103" i="43"/>
  <c r="J103" i="43"/>
  <c r="AA102" i="43"/>
  <c r="S102" i="43"/>
  <c r="K102" i="43"/>
  <c r="AB101" i="43"/>
  <c r="T101" i="43"/>
  <c r="L101" i="43"/>
  <c r="AC100" i="43"/>
  <c r="U100" i="43"/>
  <c r="M100" i="43"/>
  <c r="E100" i="43"/>
  <c r="V99" i="43"/>
  <c r="N99" i="43"/>
  <c r="F99" i="43"/>
  <c r="W98" i="43"/>
  <c r="O98" i="43"/>
  <c r="G98" i="43"/>
  <c r="X97" i="43"/>
  <c r="P97" i="43"/>
  <c r="H97" i="43"/>
  <c r="Y96" i="43"/>
  <c r="Q96" i="43"/>
  <c r="I96" i="43"/>
  <c r="Z95" i="43"/>
  <c r="R95" i="43"/>
  <c r="J95" i="43"/>
  <c r="AA94" i="43"/>
  <c r="S94" i="43"/>
  <c r="K94" i="43"/>
  <c r="AB93" i="43"/>
  <c r="T93" i="43"/>
  <c r="L93" i="43"/>
  <c r="AC92" i="43"/>
  <c r="U92" i="43"/>
  <c r="M92" i="43"/>
  <c r="E92" i="43"/>
  <c r="V91" i="43"/>
  <c r="N91" i="43"/>
  <c r="F91" i="43"/>
  <c r="W90" i="43"/>
  <c r="O90" i="43"/>
  <c r="G90" i="43"/>
  <c r="X89" i="43"/>
  <c r="P89" i="43"/>
  <c r="H89" i="43"/>
  <c r="Y88" i="43"/>
  <c r="Q88" i="43"/>
  <c r="I88" i="43"/>
  <c r="Z87" i="43"/>
  <c r="R87" i="43"/>
  <c r="J87" i="43"/>
  <c r="AA86" i="43"/>
  <c r="S86" i="43"/>
  <c r="K86" i="43"/>
  <c r="AB85" i="43"/>
  <c r="T85" i="43"/>
  <c r="L85" i="43"/>
  <c r="AC84" i="43"/>
  <c r="U84" i="43"/>
  <c r="M84" i="43"/>
  <c r="E84" i="43"/>
  <c r="V83" i="43"/>
  <c r="N83" i="43"/>
  <c r="F83" i="43"/>
  <c r="W82" i="43"/>
  <c r="O82" i="43"/>
  <c r="G82" i="43"/>
  <c r="X81" i="43"/>
  <c r="P81" i="43"/>
  <c r="H81" i="43"/>
  <c r="Y80" i="43"/>
  <c r="Q80" i="43"/>
  <c r="I80" i="43"/>
  <c r="Z79" i="43"/>
  <c r="R79" i="43"/>
  <c r="J79" i="43"/>
  <c r="AA78" i="43"/>
  <c r="S78" i="43"/>
  <c r="K78" i="43"/>
  <c r="AB77" i="43"/>
  <c r="T77" i="43"/>
  <c r="L77" i="43"/>
  <c r="AC76" i="43"/>
  <c r="M76" i="43"/>
  <c r="E76" i="43"/>
  <c r="V75" i="43"/>
  <c r="N75" i="43"/>
  <c r="F75" i="43"/>
  <c r="W74" i="43"/>
  <c r="O74" i="43"/>
  <c r="X73" i="43"/>
  <c r="P73" i="43"/>
  <c r="H73" i="43"/>
  <c r="Y72" i="43"/>
  <c r="Q72" i="43"/>
  <c r="I72" i="43"/>
  <c r="Z71" i="43"/>
  <c r="R71" i="43"/>
  <c r="J71" i="43"/>
  <c r="AA70" i="43"/>
  <c r="S70" i="43"/>
  <c r="K70" i="43"/>
  <c r="AB69" i="43"/>
  <c r="T69" i="43"/>
  <c r="L69" i="43"/>
  <c r="AC68" i="43"/>
  <c r="U68" i="43"/>
  <c r="M68" i="43"/>
  <c r="E68" i="43"/>
  <c r="V67" i="43"/>
  <c r="N67" i="43"/>
  <c r="F67" i="43"/>
  <c r="W66" i="43"/>
  <c r="O66" i="43"/>
  <c r="G66" i="43"/>
  <c r="X65" i="43"/>
  <c r="P65" i="43"/>
  <c r="H65" i="43"/>
  <c r="Y64" i="43"/>
  <c r="Q64" i="43"/>
  <c r="I64" i="43"/>
  <c r="Z63" i="43"/>
  <c r="R63" i="43"/>
  <c r="J63" i="43"/>
  <c r="AA62" i="43"/>
  <c r="S62" i="43"/>
  <c r="K62" i="43"/>
  <c r="AB61" i="43"/>
  <c r="T61" i="43"/>
  <c r="L61" i="43"/>
  <c r="AC60" i="43"/>
  <c r="U60" i="43"/>
  <c r="M60" i="43"/>
  <c r="E60" i="43"/>
  <c r="V59" i="43"/>
  <c r="N59" i="43"/>
  <c r="F59" i="43"/>
  <c r="W58" i="43"/>
  <c r="O58" i="43"/>
  <c r="G58" i="43"/>
  <c r="X57" i="43"/>
  <c r="P57" i="43"/>
  <c r="H57" i="43"/>
  <c r="Y56" i="43"/>
  <c r="Q56" i="43"/>
  <c r="I56" i="43"/>
  <c r="R55" i="43"/>
  <c r="J55" i="43"/>
  <c r="AA54" i="43"/>
  <c r="S54" i="43"/>
  <c r="K54" i="43"/>
  <c r="AB53" i="43"/>
  <c r="T53" i="43"/>
  <c r="AC52" i="43"/>
  <c r="U52" i="43"/>
  <c r="M52" i="43"/>
  <c r="E52" i="43"/>
  <c r="V51" i="43"/>
  <c r="N51" i="43"/>
  <c r="F51" i="43"/>
  <c r="O50" i="43"/>
  <c r="G50" i="43"/>
  <c r="X49" i="43"/>
  <c r="H49" i="43"/>
  <c r="Y48" i="43"/>
  <c r="Q48" i="43"/>
  <c r="I48" i="43"/>
  <c r="R47" i="43"/>
  <c r="J47" i="43"/>
  <c r="AA46" i="43"/>
  <c r="S46" i="43"/>
  <c r="V89" i="43"/>
  <c r="N89" i="43"/>
  <c r="F89" i="43"/>
  <c r="W88" i="43"/>
  <c r="O88" i="43"/>
  <c r="G88" i="43"/>
  <c r="X87" i="43"/>
  <c r="P87" i="43"/>
  <c r="H87" i="43"/>
  <c r="Y86" i="43"/>
  <c r="Q86" i="43"/>
  <c r="I86" i="43"/>
  <c r="Z85" i="43"/>
  <c r="R85" i="43"/>
  <c r="J85" i="43"/>
  <c r="AA84" i="43"/>
  <c r="S84" i="43"/>
  <c r="K84" i="43"/>
  <c r="AB83" i="43"/>
  <c r="T83" i="43"/>
  <c r="L83" i="43"/>
  <c r="AC82" i="43"/>
  <c r="U82" i="43"/>
  <c r="M82" i="43"/>
  <c r="E82" i="43"/>
  <c r="V81" i="43"/>
  <c r="N81" i="43"/>
  <c r="F81" i="43"/>
  <c r="W80" i="43"/>
  <c r="O80" i="43"/>
  <c r="G80" i="43"/>
  <c r="X79" i="43"/>
  <c r="P79" i="43"/>
  <c r="H79" i="43"/>
  <c r="Y78" i="43"/>
  <c r="Q78" i="43"/>
  <c r="I78" i="43"/>
  <c r="Z77" i="43"/>
  <c r="R77" i="43"/>
  <c r="J77" i="43"/>
  <c r="AA76" i="43"/>
  <c r="S76" i="43"/>
  <c r="K76" i="43"/>
  <c r="AB75" i="43"/>
  <c r="T75" i="43"/>
  <c r="L75" i="43"/>
  <c r="AC74" i="43"/>
  <c r="U74" i="43"/>
  <c r="M74" i="43"/>
  <c r="E74" i="43"/>
  <c r="V73" i="43"/>
  <c r="N73" i="43"/>
  <c r="F73" i="43"/>
  <c r="W72" i="43"/>
  <c r="O72" i="43"/>
  <c r="G72" i="43"/>
  <c r="X71" i="43"/>
  <c r="P71" i="43"/>
  <c r="H71" i="43"/>
  <c r="Y70" i="43"/>
  <c r="Q70" i="43"/>
  <c r="I70" i="43"/>
  <c r="Z69" i="43"/>
  <c r="R69" i="43"/>
  <c r="J69" i="43"/>
  <c r="AA68" i="43"/>
  <c r="S68" i="43"/>
  <c r="K68" i="43"/>
  <c r="AB67" i="43"/>
  <c r="T67" i="43"/>
  <c r="L67" i="43"/>
  <c r="AC66" i="43"/>
  <c r="U66" i="43"/>
  <c r="M66" i="43"/>
  <c r="E66" i="43"/>
  <c r="V65" i="43"/>
  <c r="N65" i="43"/>
  <c r="F65" i="43"/>
  <c r="W64" i="43"/>
  <c r="O64" i="43"/>
  <c r="G64" i="43"/>
  <c r="X63" i="43"/>
  <c r="P63" i="43"/>
  <c r="H63" i="43"/>
  <c r="Y62" i="43"/>
  <c r="Q62" i="43"/>
  <c r="I62" i="43"/>
  <c r="Z61" i="43"/>
  <c r="R61" i="43"/>
  <c r="J61" i="43"/>
  <c r="AA60" i="43"/>
  <c r="S60" i="43"/>
  <c r="K60" i="43"/>
  <c r="AB59" i="43"/>
  <c r="T59" i="43"/>
  <c r="L59" i="43"/>
  <c r="AC58" i="43"/>
  <c r="U58" i="43"/>
  <c r="M58" i="43"/>
  <c r="E58" i="43"/>
  <c r="V57" i="43"/>
  <c r="N57" i="43"/>
  <c r="F57" i="43"/>
  <c r="W56" i="43"/>
  <c r="O56" i="43"/>
  <c r="G56" i="43"/>
  <c r="X55" i="43"/>
  <c r="P55" i="43"/>
  <c r="H55" i="43"/>
  <c r="Y54" i="43"/>
  <c r="Q54" i="43"/>
  <c r="I54" i="43"/>
  <c r="Z53" i="43"/>
  <c r="R53" i="43"/>
  <c r="J53" i="43"/>
  <c r="AA52" i="43"/>
  <c r="S52" i="43"/>
  <c r="K52" i="43"/>
  <c r="AB51" i="43"/>
  <c r="T51" i="43"/>
  <c r="L51" i="43"/>
  <c r="AC50" i="43"/>
  <c r="U50" i="43"/>
  <c r="M50" i="43"/>
  <c r="E50" i="43"/>
  <c r="V49" i="43"/>
  <c r="N49" i="43"/>
  <c r="F49" i="43"/>
  <c r="W48" i="43"/>
  <c r="O48" i="43"/>
  <c r="G48" i="43"/>
  <c r="X47" i="43"/>
  <c r="P47" i="43"/>
  <c r="H47" i="43"/>
  <c r="Y46" i="43"/>
  <c r="Q46" i="43"/>
  <c r="I46" i="43"/>
  <c r="Z45" i="43"/>
  <c r="R45" i="43"/>
  <c r="J45" i="43"/>
  <c r="AA44" i="43"/>
  <c r="S44" i="43"/>
  <c r="K44" i="43"/>
  <c r="AB43" i="43"/>
  <c r="T43" i="43"/>
  <c r="L43" i="43"/>
  <c r="AC42" i="43"/>
  <c r="U42" i="43"/>
  <c r="M42" i="43"/>
  <c r="E42" i="43"/>
  <c r="V41" i="43"/>
  <c r="N41" i="43"/>
  <c r="F41" i="43"/>
  <c r="W40" i="43"/>
  <c r="O40" i="43"/>
  <c r="G40" i="43"/>
  <c r="X39" i="43"/>
  <c r="P39" i="43"/>
  <c r="H39" i="43"/>
  <c r="Y38" i="43"/>
  <c r="Q38" i="43"/>
  <c r="I38" i="43"/>
  <c r="Z37" i="43"/>
  <c r="R37" i="43"/>
  <c r="J37" i="43"/>
  <c r="AA36" i="43"/>
  <c r="S36" i="43"/>
  <c r="K36" i="43"/>
  <c r="AB35" i="43"/>
  <c r="T35" i="43"/>
  <c r="L35" i="43"/>
  <c r="AC34" i="43"/>
  <c r="U34" i="43"/>
  <c r="M34" i="43"/>
  <c r="E34" i="43"/>
  <c r="V33" i="43"/>
  <c r="N33" i="43"/>
  <c r="F33" i="43"/>
  <c r="W32" i="43"/>
  <c r="O32" i="43"/>
  <c r="G32" i="43"/>
  <c r="X31" i="43"/>
  <c r="P31" i="43"/>
  <c r="H31" i="43"/>
  <c r="Y30" i="43"/>
  <c r="Q30" i="43"/>
  <c r="I30" i="43"/>
  <c r="Z29" i="43"/>
  <c r="R29" i="43"/>
  <c r="J29" i="43"/>
  <c r="AA28" i="43"/>
  <c r="S28" i="43"/>
  <c r="K28" i="43"/>
  <c r="AB27" i="43"/>
  <c r="T27" i="43"/>
  <c r="L27" i="43"/>
  <c r="AC26" i="43"/>
  <c r="U26" i="43"/>
  <c r="M26" i="43"/>
  <c r="E26" i="43"/>
  <c r="V25" i="43"/>
  <c r="N25" i="43"/>
  <c r="F25" i="43"/>
  <c r="W24" i="43"/>
  <c r="O24" i="43"/>
  <c r="G24" i="43"/>
  <c r="X23" i="43"/>
  <c r="P23" i="43"/>
  <c r="H23" i="43"/>
  <c r="Y22" i="43"/>
  <c r="Q22" i="43"/>
  <c r="I22" i="43"/>
  <c r="Z21" i="43"/>
  <c r="R21" i="43"/>
  <c r="J21" i="43"/>
  <c r="AA20" i="43"/>
  <c r="S20" i="43"/>
  <c r="K20" i="43"/>
  <c r="AB19" i="43"/>
  <c r="T19" i="43"/>
  <c r="L19" i="43"/>
  <c r="AC18" i="43"/>
  <c r="U18" i="43"/>
  <c r="M18" i="43"/>
  <c r="E18" i="43"/>
  <c r="V17" i="43"/>
  <c r="N17" i="43"/>
  <c r="F17" i="43"/>
  <c r="W16" i="43"/>
  <c r="O16" i="43"/>
  <c r="G16" i="43"/>
  <c r="X15" i="43"/>
  <c r="P15" i="43"/>
  <c r="H15" i="43"/>
  <c r="Y14" i="43"/>
  <c r="Q14" i="43"/>
  <c r="I14" i="43"/>
  <c r="Z13" i="43"/>
  <c r="R13" i="43"/>
  <c r="J13" i="43"/>
  <c r="AA12" i="43"/>
  <c r="S12" i="43"/>
  <c r="K12" i="43"/>
  <c r="AB11" i="43"/>
  <c r="T11" i="43"/>
  <c r="L4" i="43"/>
  <c r="H109" i="43"/>
  <c r="R107" i="43"/>
  <c r="T105" i="43"/>
  <c r="V103" i="43"/>
  <c r="O102" i="43"/>
  <c r="P101" i="43"/>
  <c r="Q100" i="43"/>
  <c r="R99" i="43"/>
  <c r="K98" i="43"/>
  <c r="L97" i="43"/>
  <c r="M96" i="43"/>
  <c r="N95" i="43"/>
  <c r="O94" i="43"/>
  <c r="P93" i="43"/>
  <c r="Q92" i="43"/>
  <c r="R91" i="43"/>
  <c r="S90" i="43"/>
  <c r="T89" i="43"/>
  <c r="U88" i="43"/>
  <c r="V87" i="43"/>
  <c r="W86" i="43"/>
  <c r="X85" i="43"/>
  <c r="H85" i="43"/>
  <c r="Y84" i="43"/>
  <c r="I84" i="43"/>
  <c r="R83" i="43"/>
  <c r="J83" i="43"/>
  <c r="AA82" i="43"/>
  <c r="S82" i="43"/>
  <c r="K82" i="43"/>
  <c r="AB81" i="43"/>
  <c r="T81" i="43"/>
  <c r="L81" i="43"/>
  <c r="AC80" i="43"/>
  <c r="U80" i="43"/>
  <c r="M80" i="43"/>
  <c r="E80" i="43"/>
  <c r="V79" i="43"/>
  <c r="N79" i="43"/>
  <c r="F79" i="43"/>
  <c r="W78" i="43"/>
  <c r="O78" i="43"/>
  <c r="G78" i="43"/>
  <c r="X77" i="43"/>
  <c r="P77" i="43"/>
  <c r="Y76" i="43"/>
  <c r="I76" i="43"/>
  <c r="Z75" i="43"/>
  <c r="R75" i="43"/>
  <c r="J75" i="43"/>
  <c r="AA74" i="43"/>
  <c r="S74" i="43"/>
  <c r="K74" i="43"/>
  <c r="AB73" i="43"/>
  <c r="T73" i="43"/>
  <c r="L73" i="43"/>
  <c r="AC72" i="43"/>
  <c r="U72" i="43"/>
  <c r="M72" i="43"/>
  <c r="E72" i="43"/>
  <c r="V71" i="43"/>
  <c r="N71" i="43"/>
  <c r="F71" i="43"/>
  <c r="W70" i="43"/>
  <c r="O70" i="43"/>
  <c r="G70" i="43"/>
  <c r="X69" i="43"/>
  <c r="P69" i="43"/>
  <c r="H69" i="43"/>
  <c r="Y68" i="43"/>
  <c r="Q68" i="43"/>
  <c r="I68" i="43"/>
  <c r="Z67" i="43"/>
  <c r="R67" i="43"/>
  <c r="J67" i="43"/>
  <c r="AA66" i="43"/>
  <c r="S66" i="43"/>
  <c r="K66" i="43"/>
  <c r="AB65" i="43"/>
  <c r="T65" i="43"/>
  <c r="L65" i="43"/>
  <c r="AC64" i="43"/>
  <c r="U64" i="43"/>
  <c r="M64" i="43"/>
  <c r="E64" i="43"/>
  <c r="V63" i="43"/>
  <c r="N63" i="43"/>
  <c r="F63" i="43"/>
  <c r="W62" i="43"/>
  <c r="O62" i="43"/>
  <c r="G62" i="43"/>
  <c r="X61" i="43"/>
  <c r="P61" i="43"/>
  <c r="H61" i="43"/>
  <c r="Y60" i="43"/>
  <c r="Q60" i="43"/>
  <c r="I60" i="43"/>
  <c r="Z59" i="43"/>
  <c r="R59" i="43"/>
  <c r="J59" i="43"/>
  <c r="AA58" i="43"/>
  <c r="S58" i="43"/>
  <c r="K58" i="43"/>
  <c r="AB57" i="43"/>
  <c r="T57" i="43"/>
  <c r="L57" i="43"/>
  <c r="AC56" i="43"/>
  <c r="U56" i="43"/>
  <c r="M56" i="43"/>
  <c r="E56" i="43"/>
  <c r="V55" i="43"/>
  <c r="N55" i="43"/>
  <c r="F55" i="43"/>
  <c r="W54" i="43"/>
  <c r="O54" i="43"/>
  <c r="G54" i="43"/>
  <c r="X53" i="43"/>
  <c r="P53" i="43"/>
  <c r="H53" i="43"/>
  <c r="Y52" i="43"/>
  <c r="Q52" i="43"/>
  <c r="I52" i="43"/>
  <c r="Z51" i="43"/>
  <c r="R51" i="43"/>
  <c r="J51" i="43"/>
  <c r="AA50" i="43"/>
  <c r="S50" i="43"/>
  <c r="K50" i="43"/>
  <c r="AB49" i="43"/>
  <c r="T49" i="43"/>
  <c r="L49" i="43"/>
  <c r="AC48" i="43"/>
  <c r="U48" i="43"/>
  <c r="M48" i="43"/>
  <c r="E48" i="43"/>
  <c r="V47" i="43"/>
  <c r="N47" i="43"/>
  <c r="F47" i="43"/>
  <c r="W46" i="43"/>
  <c r="O46" i="43"/>
  <c r="G46" i="43"/>
  <c r="X45" i="43"/>
  <c r="P45" i="43"/>
  <c r="H45" i="43"/>
  <c r="Y44" i="43"/>
  <c r="I44" i="43"/>
  <c r="Z43" i="43"/>
  <c r="R43" i="43"/>
  <c r="J43" i="43"/>
  <c r="AA42" i="43"/>
  <c r="S42" i="43"/>
  <c r="K42" i="43"/>
  <c r="AB41" i="43"/>
  <c r="T41" i="43"/>
  <c r="L41" i="43"/>
  <c r="AC40" i="43"/>
  <c r="U40" i="43"/>
  <c r="M40" i="43"/>
  <c r="E40" i="43"/>
  <c r="V39" i="43"/>
  <c r="N39" i="43"/>
  <c r="F39" i="43"/>
  <c r="O38" i="43"/>
  <c r="G38" i="43"/>
  <c r="X37" i="43"/>
  <c r="P37" i="43"/>
  <c r="H37" i="43"/>
  <c r="Y36" i="43"/>
  <c r="Q36" i="43"/>
  <c r="I36" i="43"/>
  <c r="Z35" i="43"/>
  <c r="R35" i="43"/>
  <c r="J35" i="43"/>
  <c r="AA34" i="43"/>
  <c r="S34" i="43"/>
  <c r="K34" i="43"/>
  <c r="AB33" i="43"/>
  <c r="T33" i="43"/>
  <c r="L33" i="43"/>
  <c r="U32" i="43"/>
  <c r="M32" i="43"/>
  <c r="E32" i="43"/>
  <c r="V31" i="43"/>
  <c r="F31" i="43"/>
  <c r="W30" i="43"/>
  <c r="O30" i="43"/>
  <c r="G30" i="43"/>
  <c r="P29" i="43"/>
  <c r="H29" i="43"/>
  <c r="Y28" i="43"/>
  <c r="Q28" i="43"/>
  <c r="I28" i="43"/>
  <c r="Z27" i="43"/>
  <c r="R27" i="43"/>
  <c r="J27" i="43"/>
  <c r="AA26" i="43"/>
  <c r="K26" i="43"/>
  <c r="AB25" i="43"/>
  <c r="T25" i="43"/>
  <c r="L25" i="43"/>
  <c r="AC24" i="43"/>
  <c r="U24" i="43"/>
  <c r="M24" i="43"/>
  <c r="E24" i="43"/>
  <c r="V23" i="43"/>
  <c r="N23" i="43"/>
  <c r="F23" i="43"/>
  <c r="W22" i="43"/>
  <c r="O22" i="43"/>
  <c r="G22" i="43"/>
  <c r="X21" i="43"/>
  <c r="P21" i="43"/>
  <c r="H21" i="43"/>
  <c r="Y20" i="43"/>
  <c r="Q20" i="43"/>
  <c r="I20" i="43"/>
  <c r="Z19" i="43"/>
  <c r="R19" i="43"/>
  <c r="J19" i="43"/>
  <c r="AA18" i="43"/>
  <c r="S18" i="43"/>
  <c r="K18" i="43"/>
  <c r="AB17" i="43"/>
  <c r="L17" i="43"/>
  <c r="U16" i="43"/>
  <c r="E16" i="43"/>
  <c r="V15" i="43"/>
  <c r="N15" i="43"/>
  <c r="F15" i="43"/>
  <c r="W14" i="43"/>
  <c r="T4" i="43"/>
  <c r="AC112" i="43"/>
  <c r="V111" i="43"/>
  <c r="O110" i="43"/>
  <c r="Y108" i="43"/>
  <c r="AA106" i="43"/>
  <c r="F103" i="43"/>
  <c r="E79" i="43"/>
  <c r="V78" i="43"/>
  <c r="N78" i="43"/>
  <c r="F78" i="43"/>
  <c r="W77" i="43"/>
  <c r="O77" i="43"/>
  <c r="G77" i="43"/>
  <c r="X76" i="43"/>
  <c r="P76" i="43"/>
  <c r="H76" i="43"/>
  <c r="Y75" i="43"/>
  <c r="Q75" i="43"/>
  <c r="I75" i="43"/>
  <c r="Z74" i="43"/>
  <c r="R74" i="43"/>
  <c r="J74" i="43"/>
  <c r="AA73" i="43"/>
  <c r="S73" i="43"/>
  <c r="K73" i="43"/>
  <c r="AB72" i="43"/>
  <c r="T72" i="43"/>
  <c r="L72" i="43"/>
  <c r="AC71" i="43"/>
  <c r="U71" i="43"/>
  <c r="M71" i="43"/>
  <c r="E71" i="43"/>
  <c r="V70" i="43"/>
  <c r="N70" i="43"/>
  <c r="F70" i="43"/>
  <c r="W69" i="43"/>
  <c r="O69" i="43"/>
  <c r="G69" i="43"/>
  <c r="X68" i="43"/>
  <c r="P68" i="43"/>
  <c r="H68" i="43"/>
  <c r="Y67" i="43"/>
  <c r="Q67" i="43"/>
  <c r="I67" i="43"/>
  <c r="Z66" i="43"/>
  <c r="R66" i="43"/>
  <c r="J66" i="43"/>
  <c r="AA65" i="43"/>
  <c r="S65" i="43"/>
  <c r="K65" i="43"/>
  <c r="AB64" i="43"/>
  <c r="T64" i="43"/>
  <c r="L64" i="43"/>
  <c r="AC63" i="43"/>
  <c r="U63" i="43"/>
  <c r="M63" i="43"/>
  <c r="E63" i="43"/>
  <c r="V62" i="43"/>
  <c r="N62" i="43"/>
  <c r="F62" i="43"/>
  <c r="W61" i="43"/>
  <c r="O61" i="43"/>
  <c r="G61" i="43"/>
  <c r="X60" i="43"/>
  <c r="P60" i="43"/>
  <c r="H60" i="43"/>
  <c r="Y59" i="43"/>
  <c r="Q59" i="43"/>
  <c r="I59" i="43"/>
  <c r="Z58" i="43"/>
  <c r="R58" i="43"/>
  <c r="J58" i="43"/>
  <c r="AA57" i="43"/>
  <c r="S57" i="43"/>
  <c r="AB56" i="43"/>
  <c r="T56" i="43"/>
  <c r="L56" i="43"/>
  <c r="AC55" i="43"/>
  <c r="U55" i="43"/>
  <c r="M55" i="43"/>
  <c r="E55" i="43"/>
  <c r="V54" i="43"/>
  <c r="N54" i="43"/>
  <c r="F54" i="43"/>
  <c r="W53" i="43"/>
  <c r="O53" i="43"/>
  <c r="G53" i="43"/>
  <c r="X52" i="43"/>
  <c r="P52" i="43"/>
  <c r="H52" i="43"/>
  <c r="Y51" i="43"/>
  <c r="Q51" i="43"/>
  <c r="I51" i="43"/>
  <c r="Z50" i="43"/>
  <c r="R50" i="43"/>
  <c r="J50" i="43"/>
  <c r="AA49" i="43"/>
  <c r="S49" i="43"/>
  <c r="K49" i="43"/>
  <c r="AB48" i="43"/>
  <c r="L48" i="43"/>
  <c r="AC47" i="43"/>
  <c r="U47" i="43"/>
  <c r="M47" i="43"/>
  <c r="E47" i="43"/>
  <c r="V46" i="43"/>
  <c r="N46" i="43"/>
  <c r="F46" i="43"/>
  <c r="W45" i="43"/>
  <c r="O45" i="43"/>
  <c r="G45" i="43"/>
  <c r="X44" i="43"/>
  <c r="P44" i="43"/>
  <c r="H44" i="43"/>
  <c r="Y43" i="43"/>
  <c r="Q43" i="43"/>
  <c r="I43" i="43"/>
  <c r="R42" i="43"/>
  <c r="J42" i="43"/>
  <c r="AA41" i="43"/>
  <c r="S41" i="43"/>
  <c r="K41" i="43"/>
  <c r="AB40" i="43"/>
  <c r="T40" i="43"/>
  <c r="L40" i="43"/>
  <c r="AC39" i="43"/>
  <c r="U39" i="43"/>
  <c r="M39" i="43"/>
  <c r="E39" i="43"/>
  <c r="V38" i="43"/>
  <c r="N38" i="43"/>
  <c r="F38" i="43"/>
  <c r="W37" i="43"/>
  <c r="O37" i="43"/>
  <c r="X36" i="43"/>
  <c r="P36" i="43"/>
  <c r="H36" i="43"/>
  <c r="Y35" i="43"/>
  <c r="I35" i="43"/>
  <c r="Z34" i="43"/>
  <c r="R34" i="43"/>
  <c r="J34" i="43"/>
  <c r="S33" i="43"/>
  <c r="K33" i="43"/>
  <c r="AB32" i="43"/>
  <c r="T32" i="43"/>
  <c r="L32" i="43"/>
  <c r="AC31" i="43"/>
  <c r="U31" i="43"/>
  <c r="M31" i="43"/>
  <c r="E31" i="43"/>
  <c r="V30" i="43"/>
  <c r="N30" i="43"/>
  <c r="F30" i="43"/>
  <c r="W29" i="43"/>
  <c r="O29" i="43"/>
  <c r="G29" i="43"/>
  <c r="X28" i="43"/>
  <c r="P28" i="43"/>
  <c r="Y27" i="43"/>
  <c r="Q27" i="43"/>
  <c r="I27" i="43"/>
  <c r="Z26" i="43"/>
  <c r="R26" i="43"/>
  <c r="J26" i="43"/>
  <c r="AA25" i="43"/>
  <c r="S25" i="43"/>
  <c r="K25" i="43"/>
  <c r="AB24" i="43"/>
  <c r="T24" i="43"/>
  <c r="L24" i="43"/>
  <c r="AC23" i="43"/>
  <c r="U23" i="43"/>
  <c r="M23" i="43"/>
  <c r="E23" i="43"/>
  <c r="V22" i="43"/>
  <c r="N22" i="43"/>
  <c r="F22" i="43"/>
  <c r="O21" i="43"/>
  <c r="X20" i="43"/>
  <c r="H20" i="43"/>
  <c r="Y19" i="43"/>
  <c r="Q19" i="43"/>
  <c r="I19" i="43"/>
  <c r="Z18" i="43"/>
  <c r="R18" i="43"/>
  <c r="J18" i="43"/>
  <c r="AA17" i="43"/>
  <c r="S17" i="43"/>
  <c r="K17" i="43"/>
  <c r="AB16" i="43"/>
  <c r="T16" i="43"/>
  <c r="L16" i="43"/>
  <c r="AC15" i="43"/>
  <c r="AB4" i="43"/>
  <c r="L113" i="43"/>
  <c r="M112" i="43"/>
  <c r="W110" i="43"/>
  <c r="P109" i="43"/>
  <c r="Z107" i="43"/>
  <c r="K106" i="43"/>
  <c r="L105" i="43"/>
  <c r="M104" i="43"/>
  <c r="N103" i="43"/>
  <c r="G102" i="43"/>
  <c r="H101" i="43"/>
  <c r="I100" i="43"/>
  <c r="S98" i="43"/>
  <c r="T97" i="43"/>
  <c r="U96" i="43"/>
  <c r="V95" i="43"/>
  <c r="F95" i="43"/>
  <c r="G94" i="43"/>
  <c r="H93" i="43"/>
  <c r="I92" i="43"/>
  <c r="AA90" i="43"/>
  <c r="K90" i="43"/>
  <c r="L89" i="43"/>
  <c r="M88" i="43"/>
  <c r="N87" i="43"/>
  <c r="O86" i="43"/>
  <c r="P85" i="43"/>
  <c r="Z83" i="43"/>
  <c r="H77" i="43"/>
  <c r="AA4" i="43"/>
  <c r="K4" i="43"/>
  <c r="S113" i="43"/>
  <c r="AB112" i="43"/>
  <c r="L112" i="43"/>
  <c r="U111" i="43"/>
  <c r="E111" i="43"/>
  <c r="N110" i="43"/>
  <c r="W109" i="43"/>
  <c r="G109" i="43"/>
  <c r="P108" i="43"/>
  <c r="Y107" i="43"/>
  <c r="I107" i="43"/>
  <c r="R106" i="43"/>
  <c r="AA105" i="43"/>
  <c r="K105" i="43"/>
  <c r="T104" i="43"/>
  <c r="AC103" i="43"/>
  <c r="M103" i="43"/>
  <c r="V102" i="43"/>
  <c r="F102" i="43"/>
  <c r="O101" i="43"/>
  <c r="X100" i="43"/>
  <c r="H100" i="43"/>
  <c r="Q99" i="43"/>
  <c r="Z98" i="43"/>
  <c r="J98" i="43"/>
  <c r="S97" i="43"/>
  <c r="AB96" i="43"/>
  <c r="L96" i="43"/>
  <c r="M95" i="43"/>
  <c r="E95" i="43"/>
  <c r="N94" i="43"/>
  <c r="W93" i="43"/>
  <c r="X92" i="43"/>
  <c r="H92" i="43"/>
  <c r="Q91" i="43"/>
  <c r="Z90" i="43"/>
  <c r="J90" i="43"/>
  <c r="S89" i="43"/>
  <c r="AB88" i="43"/>
  <c r="AC87" i="43"/>
  <c r="V86" i="43"/>
  <c r="S81" i="43"/>
  <c r="T80" i="43"/>
  <c r="AC79" i="43"/>
  <c r="M79" i="43"/>
  <c r="R4" i="43"/>
  <c r="Z113" i="43"/>
  <c r="J113" i="43"/>
  <c r="AA112" i="43"/>
  <c r="K112" i="43"/>
  <c r="T111" i="43"/>
  <c r="AC110" i="43"/>
  <c r="M110" i="43"/>
  <c r="V109" i="43"/>
  <c r="F109" i="43"/>
  <c r="O108" i="43"/>
  <c r="X107" i="43"/>
  <c r="H107" i="43"/>
  <c r="Q106" i="43"/>
  <c r="I106" i="43"/>
  <c r="Z105" i="43"/>
  <c r="R105" i="43"/>
  <c r="AA104" i="43"/>
  <c r="S104" i="43"/>
  <c r="K104" i="43"/>
  <c r="AB103" i="43"/>
  <c r="T103" i="43"/>
  <c r="L103" i="43"/>
  <c r="AC102" i="43"/>
  <c r="U102" i="43"/>
  <c r="M102" i="43"/>
  <c r="E102" i="43"/>
  <c r="V101" i="43"/>
  <c r="N101" i="43"/>
  <c r="F101" i="43"/>
  <c r="W100" i="43"/>
  <c r="O100" i="43"/>
  <c r="G100" i="43"/>
  <c r="X99" i="43"/>
  <c r="P99" i="43"/>
  <c r="H99" i="43"/>
  <c r="Y98" i="43"/>
  <c r="Q98" i="43"/>
  <c r="I98" i="43"/>
  <c r="Z97" i="43"/>
  <c r="R97" i="43"/>
  <c r="J97" i="43"/>
  <c r="AA96" i="43"/>
  <c r="S96" i="43"/>
  <c r="K96" i="43"/>
  <c r="AB95" i="43"/>
  <c r="T95" i="43"/>
  <c r="L95" i="43"/>
  <c r="AC94" i="43"/>
  <c r="U94" i="43"/>
  <c r="M94" i="43"/>
  <c r="E94" i="43"/>
  <c r="V93" i="43"/>
  <c r="N93" i="43"/>
  <c r="F93" i="43"/>
  <c r="W92" i="43"/>
  <c r="O92" i="43"/>
  <c r="G92" i="43"/>
  <c r="X91" i="43"/>
  <c r="P91" i="43"/>
  <c r="H91" i="43"/>
  <c r="Y90" i="43"/>
  <c r="Q90" i="43"/>
  <c r="I90" i="43"/>
  <c r="Z89" i="43"/>
  <c r="R89" i="43"/>
  <c r="J89" i="43"/>
  <c r="AA88" i="43"/>
  <c r="S88" i="43"/>
  <c r="K88" i="43"/>
  <c r="AB87" i="43"/>
  <c r="T87" i="43"/>
  <c r="L87" i="43"/>
  <c r="AC86" i="43"/>
  <c r="U86" i="43"/>
  <c r="M86" i="43"/>
  <c r="E86" i="43"/>
  <c r="V85" i="43"/>
  <c r="N85" i="43"/>
  <c r="F85" i="43"/>
  <c r="W84" i="43"/>
  <c r="O84" i="43"/>
  <c r="G84" i="43"/>
  <c r="X83" i="43"/>
  <c r="P83" i="43"/>
  <c r="H83" i="43"/>
  <c r="Y82" i="43"/>
  <c r="Q82" i="43"/>
  <c r="I82" i="43"/>
  <c r="Z81" i="43"/>
  <c r="R81" i="43"/>
  <c r="J81" i="43"/>
  <c r="AA80" i="43"/>
  <c r="S80" i="43"/>
  <c r="K80" i="43"/>
  <c r="AB79" i="43"/>
  <c r="L79" i="43"/>
  <c r="AC78" i="43"/>
  <c r="U78" i="43"/>
  <c r="M78" i="43"/>
  <c r="E78" i="43"/>
  <c r="V77" i="43"/>
  <c r="N77" i="43"/>
  <c r="F77" i="43"/>
  <c r="W76" i="43"/>
  <c r="O76" i="43"/>
  <c r="G76" i="43"/>
  <c r="X75" i="43"/>
  <c r="P75" i="43"/>
  <c r="H75" i="43"/>
  <c r="Y74" i="43"/>
  <c r="Q74" i="43"/>
  <c r="I74" i="43"/>
  <c r="Z73" i="43"/>
  <c r="R73" i="43"/>
  <c r="J73" i="43"/>
  <c r="AA72" i="43"/>
  <c r="S72" i="43"/>
  <c r="K72" i="43"/>
  <c r="AB71" i="43"/>
  <c r="T71" i="43"/>
  <c r="L71" i="43"/>
  <c r="AC70" i="43"/>
  <c r="U70" i="43"/>
  <c r="M70" i="43"/>
  <c r="E70" i="43"/>
  <c r="V69" i="43"/>
  <c r="N69" i="43"/>
  <c r="F69" i="43"/>
  <c r="W68" i="43"/>
  <c r="G68" i="43"/>
  <c r="X67" i="43"/>
  <c r="P67" i="43"/>
  <c r="H67" i="43"/>
  <c r="Y66" i="43"/>
  <c r="Q66" i="43"/>
  <c r="I66" i="43"/>
  <c r="R65" i="43"/>
  <c r="J65" i="43"/>
  <c r="AA64" i="43"/>
  <c r="S64" i="43"/>
  <c r="K64" i="43"/>
  <c r="AB63" i="43"/>
  <c r="T63" i="43"/>
  <c r="L63" i="43"/>
  <c r="AC62" i="43"/>
  <c r="U62" i="43"/>
  <c r="M62" i="43"/>
  <c r="E62" i="43"/>
  <c r="V61" i="43"/>
  <c r="N61" i="43"/>
  <c r="F61" i="43"/>
  <c r="W60" i="43"/>
  <c r="O60" i="43"/>
  <c r="G60" i="43"/>
  <c r="X59" i="43"/>
  <c r="P59" i="43"/>
  <c r="H59" i="43"/>
  <c r="Y58" i="43"/>
  <c r="Q58" i="43"/>
  <c r="I58" i="43"/>
  <c r="Z57" i="43"/>
  <c r="R57" i="43"/>
  <c r="J57" i="43"/>
  <c r="AA56" i="43"/>
  <c r="S56" i="43"/>
  <c r="K56" i="43"/>
  <c r="AB55" i="43"/>
  <c r="T55" i="43"/>
  <c r="L55" i="43"/>
  <c r="AC54" i="43"/>
  <c r="M54" i="43"/>
  <c r="E54" i="43"/>
  <c r="V53" i="43"/>
  <c r="N53" i="43"/>
  <c r="F53" i="43"/>
  <c r="W52" i="43"/>
  <c r="O52" i="43"/>
  <c r="G52" i="43"/>
  <c r="X51" i="43"/>
  <c r="P51" i="43"/>
  <c r="H51" i="43"/>
  <c r="Y50" i="43"/>
  <c r="Q50" i="43"/>
  <c r="I50" i="43"/>
  <c r="Z49" i="43"/>
  <c r="R49" i="43"/>
  <c r="J49" i="43"/>
  <c r="AA48" i="43"/>
  <c r="S48" i="43"/>
  <c r="K48" i="43"/>
  <c r="AB47" i="43"/>
  <c r="T47" i="43"/>
  <c r="L47" i="43"/>
  <c r="U46" i="43"/>
  <c r="M46" i="43"/>
  <c r="E46" i="43"/>
  <c r="V45" i="43"/>
  <c r="N45" i="43"/>
  <c r="F45" i="43"/>
  <c r="W44" i="43"/>
  <c r="O44" i="43"/>
  <c r="G44" i="43"/>
  <c r="X43" i="43"/>
  <c r="P43" i="43"/>
  <c r="H43" i="43"/>
  <c r="Y42" i="43"/>
  <c r="Q42" i="43"/>
  <c r="I42" i="43"/>
  <c r="Z41" i="43"/>
  <c r="R41" i="43"/>
  <c r="AA40" i="43"/>
  <c r="S40" i="43"/>
  <c r="K40" i="43"/>
  <c r="AB39" i="43"/>
  <c r="L39" i="43"/>
  <c r="AC38" i="43"/>
  <c r="U38" i="43"/>
  <c r="M38" i="43"/>
  <c r="V37" i="43"/>
  <c r="N37" i="43"/>
  <c r="F37" i="43"/>
  <c r="W36" i="43"/>
  <c r="O36" i="43"/>
  <c r="G36" i="43"/>
  <c r="X35" i="43"/>
  <c r="P35" i="43"/>
  <c r="H35" i="43"/>
  <c r="Y34" i="43"/>
  <c r="Q34" i="43"/>
  <c r="I34" i="43"/>
  <c r="Z33" i="43"/>
  <c r="R33" i="43"/>
  <c r="J33" i="43"/>
  <c r="AA32" i="43"/>
  <c r="S32" i="43"/>
  <c r="AB31" i="43"/>
  <c r="T31" i="43"/>
  <c r="L31" i="43"/>
  <c r="AC30" i="43"/>
  <c r="U30" i="43"/>
  <c r="M30" i="43"/>
  <c r="E30" i="43"/>
  <c r="V29" i="43"/>
  <c r="N29" i="43"/>
  <c r="F29" i="43"/>
  <c r="W28" i="43"/>
  <c r="O28" i="43"/>
  <c r="G28" i="43"/>
  <c r="X27" i="43"/>
  <c r="P27" i="43"/>
  <c r="H27" i="43"/>
  <c r="Y26" i="43"/>
  <c r="Q26" i="43"/>
  <c r="I26" i="43"/>
  <c r="R25" i="43"/>
  <c r="AA24" i="43"/>
  <c r="K24" i="43"/>
  <c r="AB23" i="43"/>
  <c r="T23" i="43"/>
  <c r="L23" i="43"/>
  <c r="AC22" i="43"/>
  <c r="U22" i="43"/>
  <c r="M22" i="43"/>
  <c r="E22" i="43"/>
  <c r="V21" i="43"/>
  <c r="N21" i="43"/>
  <c r="F21" i="43"/>
  <c r="W20" i="43"/>
  <c r="O20" i="43"/>
  <c r="G20" i="43"/>
  <c r="X19" i="43"/>
  <c r="P19" i="43"/>
  <c r="H19" i="43"/>
  <c r="Y18" i="43"/>
  <c r="Q18" i="43"/>
  <c r="I18" i="43"/>
  <c r="Z17" i="43"/>
  <c r="R17" i="43"/>
  <c r="J17" i="43"/>
  <c r="AA16" i="43"/>
  <c r="S16" i="43"/>
  <c r="K16" i="43"/>
  <c r="AB15" i="43"/>
  <c r="L15" i="43"/>
  <c r="U14" i="43"/>
  <c r="E14" i="43"/>
  <c r="V13" i="43"/>
  <c r="N13" i="43"/>
  <c r="F13" i="43"/>
  <c r="W12" i="43"/>
  <c r="O12" i="43"/>
  <c r="G12" i="43"/>
  <c r="X11" i="43"/>
  <c r="P11" i="43"/>
  <c r="H11" i="43"/>
  <c r="Y10" i="43"/>
  <c r="Q10" i="43"/>
  <c r="I10" i="43"/>
  <c r="Z9" i="43"/>
  <c r="R9" i="43"/>
  <c r="J9" i="43"/>
  <c r="AA8" i="43"/>
  <c r="S8" i="43"/>
  <c r="K8" i="43"/>
  <c r="AB7" i="43"/>
  <c r="T7" i="43"/>
  <c r="L7" i="43"/>
  <c r="AC6" i="43"/>
  <c r="T113" i="43"/>
  <c r="E112" i="43"/>
  <c r="F111" i="43"/>
  <c r="X109" i="43"/>
  <c r="Q108" i="43"/>
  <c r="J107" i="43"/>
  <c r="AB105" i="43"/>
  <c r="AC104" i="43"/>
  <c r="E104" i="43"/>
  <c r="W102" i="43"/>
  <c r="X101" i="43"/>
  <c r="Y100" i="43"/>
  <c r="Z99" i="43"/>
  <c r="AA98" i="43"/>
  <c r="AB97" i="43"/>
  <c r="AC96" i="43"/>
  <c r="E96" i="43"/>
  <c r="W94" i="43"/>
  <c r="X93" i="43"/>
  <c r="Y92" i="43"/>
  <c r="Z91" i="43"/>
  <c r="J91" i="43"/>
  <c r="AB89" i="43"/>
  <c r="AC88" i="43"/>
  <c r="E88" i="43"/>
  <c r="F87" i="43"/>
  <c r="G86" i="43"/>
  <c r="Q84" i="43"/>
  <c r="Q76" i="43"/>
  <c r="S4" i="43"/>
  <c r="AA113" i="43"/>
  <c r="K113" i="43"/>
  <c r="T112" i="43"/>
  <c r="AC111" i="43"/>
  <c r="M111" i="43"/>
  <c r="V110" i="43"/>
  <c r="F110" i="43"/>
  <c r="O109" i="43"/>
  <c r="X108" i="43"/>
  <c r="H108" i="43"/>
  <c r="Q107" i="43"/>
  <c r="Z106" i="43"/>
  <c r="J106" i="43"/>
  <c r="S105" i="43"/>
  <c r="AB104" i="43"/>
  <c r="L104" i="43"/>
  <c r="U103" i="43"/>
  <c r="E103" i="43"/>
  <c r="N102" i="43"/>
  <c r="W101" i="43"/>
  <c r="G101" i="43"/>
  <c r="P100" i="43"/>
  <c r="Y99" i="43"/>
  <c r="I99" i="43"/>
  <c r="R98" i="43"/>
  <c r="AA97" i="43"/>
  <c r="K97" i="43"/>
  <c r="T96" i="43"/>
  <c r="AC95" i="43"/>
  <c r="U95" i="43"/>
  <c r="V94" i="43"/>
  <c r="F94" i="43"/>
  <c r="O93" i="43"/>
  <c r="G93" i="43"/>
  <c r="P92" i="43"/>
  <c r="Y91" i="43"/>
  <c r="I91" i="43"/>
  <c r="R90" i="43"/>
  <c r="AA89" i="43"/>
  <c r="K89" i="43"/>
  <c r="T88" i="43"/>
  <c r="L88" i="43"/>
  <c r="U87" i="43"/>
  <c r="M87" i="43"/>
  <c r="E87" i="43"/>
  <c r="N86" i="43"/>
  <c r="F86" i="43"/>
  <c r="W85" i="43"/>
  <c r="O85" i="43"/>
  <c r="G85" i="43"/>
  <c r="X84" i="43"/>
  <c r="P84" i="43"/>
  <c r="H84" i="43"/>
  <c r="Y83" i="43"/>
  <c r="Q83" i="43"/>
  <c r="I83" i="43"/>
  <c r="Z82" i="43"/>
  <c r="R82" i="43"/>
  <c r="AA81" i="43"/>
  <c r="K81" i="43"/>
  <c r="AB80" i="43"/>
  <c r="L80" i="43"/>
  <c r="U79" i="43"/>
  <c r="Z4" i="43"/>
  <c r="J4" i="43"/>
  <c r="R113" i="43"/>
  <c r="S112" i="43"/>
  <c r="AB111" i="43"/>
  <c r="L111" i="43"/>
  <c r="U110" i="43"/>
  <c r="E110" i="43"/>
  <c r="N109" i="43"/>
  <c r="W108" i="43"/>
  <c r="G108" i="43"/>
  <c r="P107" i="43"/>
  <c r="Y106" i="43"/>
  <c r="J105" i="43"/>
  <c r="Y4" i="43"/>
  <c r="Q4" i="43"/>
  <c r="I4" i="43"/>
  <c r="Y113" i="43"/>
  <c r="Q113" i="43"/>
  <c r="I113" i="43"/>
  <c r="Z112" i="43"/>
  <c r="R112" i="43"/>
  <c r="J112" i="43"/>
  <c r="AA111" i="43"/>
  <c r="S111" i="43"/>
  <c r="K111" i="43"/>
  <c r="AB110" i="43"/>
  <c r="T110" i="43"/>
  <c r="L110" i="43"/>
  <c r="AC109" i="43"/>
  <c r="U109" i="43"/>
  <c r="M109" i="43"/>
  <c r="E109" i="43"/>
  <c r="V108" i="43"/>
  <c r="N108" i="43"/>
  <c r="F108" i="43"/>
  <c r="W107" i="43"/>
  <c r="O107" i="43"/>
  <c r="G107" i="43"/>
  <c r="X106" i="43"/>
  <c r="P106" i="43"/>
  <c r="H106" i="43"/>
  <c r="Y105" i="43"/>
  <c r="Q105" i="43"/>
  <c r="I105" i="43"/>
  <c r="Z104" i="43"/>
  <c r="R104" i="43"/>
  <c r="J104" i="43"/>
  <c r="AA103" i="43"/>
  <c r="S103" i="43"/>
  <c r="K103" i="43"/>
  <c r="AB102" i="43"/>
  <c r="T102" i="43"/>
  <c r="L102" i="43"/>
  <c r="AC101" i="43"/>
  <c r="U101" i="43"/>
  <c r="M101" i="43"/>
  <c r="E101" i="43"/>
  <c r="V100" i="43"/>
  <c r="N100" i="43"/>
  <c r="F100" i="43"/>
  <c r="W99" i="43"/>
  <c r="O99" i="43"/>
  <c r="G99" i="43"/>
  <c r="X98" i="43"/>
  <c r="P98" i="43"/>
  <c r="H98" i="43"/>
  <c r="Y97" i="43"/>
  <c r="Q97" i="43"/>
  <c r="I97" i="43"/>
  <c r="Z96" i="43"/>
  <c r="R96" i="43"/>
  <c r="J96" i="43"/>
  <c r="AA95" i="43"/>
  <c r="S95" i="43"/>
  <c r="K95" i="43"/>
  <c r="AB94" i="43"/>
  <c r="T94" i="43"/>
  <c r="L94" i="43"/>
  <c r="AC93" i="43"/>
  <c r="U93" i="43"/>
  <c r="M93" i="43"/>
  <c r="E93" i="43"/>
  <c r="V92" i="43"/>
  <c r="N92" i="43"/>
  <c r="F92" i="43"/>
  <c r="W91" i="43"/>
  <c r="O91" i="43"/>
  <c r="G91" i="43"/>
  <c r="X90" i="43"/>
  <c r="P90" i="43"/>
  <c r="H90" i="43"/>
  <c r="Y89" i="43"/>
  <c r="Q89" i="43"/>
  <c r="I89" i="43"/>
  <c r="Z88" i="43"/>
  <c r="R88" i="43"/>
  <c r="J88" i="43"/>
  <c r="AA87" i="43"/>
  <c r="S87" i="43"/>
  <c r="K87" i="43"/>
  <c r="AB86" i="43"/>
  <c r="T86" i="43"/>
  <c r="L86" i="43"/>
  <c r="AC85" i="43"/>
  <c r="U85" i="43"/>
  <c r="M85" i="43"/>
  <c r="E85" i="43"/>
  <c r="V84" i="43"/>
  <c r="N84" i="43"/>
  <c r="F84" i="43"/>
  <c r="W83" i="43"/>
  <c r="O83" i="43"/>
  <c r="G83" i="43"/>
  <c r="X82" i="43"/>
  <c r="P82" i="43"/>
  <c r="H82" i="43"/>
  <c r="Y81" i="43"/>
  <c r="Q81" i="43"/>
  <c r="I81" i="43"/>
  <c r="Z80" i="43"/>
  <c r="R80" i="43"/>
  <c r="J80" i="43"/>
  <c r="AA79" i="43"/>
  <c r="S79" i="43"/>
  <c r="K79" i="43"/>
  <c r="AB78" i="43"/>
  <c r="T78" i="43"/>
  <c r="L78" i="43"/>
  <c r="AC77" i="43"/>
  <c r="U77" i="43"/>
  <c r="M77" i="43"/>
  <c r="E77" i="43"/>
  <c r="V76" i="43"/>
  <c r="N76" i="43"/>
  <c r="F76" i="43"/>
  <c r="W75" i="43"/>
  <c r="O75" i="43"/>
  <c r="G75" i="43"/>
  <c r="X74" i="43"/>
  <c r="P74" i="43"/>
  <c r="H74" i="43"/>
  <c r="Y73" i="43"/>
  <c r="Q73" i="43"/>
  <c r="I73" i="43"/>
  <c r="Z72" i="43"/>
  <c r="R72" i="43"/>
  <c r="J72" i="43"/>
  <c r="AA71" i="43"/>
  <c r="S71" i="43"/>
  <c r="K71" i="43"/>
  <c r="AB70" i="43"/>
  <c r="T70" i="43"/>
  <c r="L70" i="43"/>
  <c r="AC69" i="43"/>
  <c r="U69" i="43"/>
  <c r="M69" i="43"/>
  <c r="E69" i="43"/>
  <c r="V68" i="43"/>
  <c r="N68" i="43"/>
  <c r="F68" i="43"/>
  <c r="W67" i="43"/>
  <c r="O67" i="43"/>
  <c r="G67" i="43"/>
  <c r="X66" i="43"/>
  <c r="P66" i="43"/>
  <c r="H66" i="43"/>
  <c r="Y65" i="43"/>
  <c r="Q65" i="43"/>
  <c r="I65" i="43"/>
  <c r="Z64" i="43"/>
  <c r="R64" i="43"/>
  <c r="J64" i="43"/>
  <c r="AA63" i="43"/>
  <c r="S63" i="43"/>
  <c r="AB62" i="43"/>
  <c r="T62" i="43"/>
  <c r="L62" i="43"/>
  <c r="AC61" i="43"/>
  <c r="U61" i="43"/>
  <c r="M61" i="43"/>
  <c r="E61" i="43"/>
  <c r="V60" i="43"/>
  <c r="N60" i="43"/>
  <c r="F60" i="43"/>
  <c r="W59" i="43"/>
  <c r="O59" i="43"/>
  <c r="G59" i="43"/>
  <c r="X58" i="43"/>
  <c r="P58" i="43"/>
  <c r="H58" i="43"/>
  <c r="Y57" i="43"/>
  <c r="Q57" i="43"/>
  <c r="I57" i="43"/>
  <c r="Z56" i="43"/>
  <c r="R56" i="43"/>
  <c r="J56" i="43"/>
  <c r="AA55" i="43"/>
  <c r="S55" i="43"/>
  <c r="K55" i="43"/>
  <c r="AB54" i="43"/>
  <c r="T54" i="43"/>
  <c r="L54" i="43"/>
  <c r="AC53" i="43"/>
  <c r="U53" i="43"/>
  <c r="M53" i="43"/>
  <c r="E53" i="43"/>
  <c r="V52" i="43"/>
  <c r="N52" i="43"/>
  <c r="W51" i="43"/>
  <c r="O51" i="43"/>
  <c r="G51" i="43"/>
  <c r="X50" i="43"/>
  <c r="P50" i="43"/>
  <c r="H50" i="43"/>
  <c r="Y49" i="43"/>
  <c r="Q49" i="43"/>
  <c r="I49" i="43"/>
  <c r="Z48" i="43"/>
  <c r="R48" i="43"/>
  <c r="J48" i="43"/>
  <c r="AA47" i="43"/>
  <c r="S47" i="43"/>
  <c r="K47" i="43"/>
  <c r="AB46" i="43"/>
  <c r="T46" i="43"/>
  <c r="L46" i="43"/>
  <c r="AC45" i="43"/>
  <c r="U45" i="43"/>
  <c r="E45" i="43"/>
  <c r="V44" i="43"/>
  <c r="N44" i="43"/>
  <c r="F44" i="43"/>
  <c r="O43" i="43"/>
  <c r="G43" i="43"/>
  <c r="X42" i="43"/>
  <c r="P42" i="43"/>
  <c r="Y41" i="43"/>
  <c r="Q41" i="43"/>
  <c r="I41" i="43"/>
  <c r="Z40" i="43"/>
  <c r="R40" i="43"/>
  <c r="J40" i="43"/>
  <c r="AA39" i="43"/>
  <c r="S39" i="43"/>
  <c r="K39" i="43"/>
  <c r="AB38" i="43"/>
  <c r="T38" i="43"/>
  <c r="L38" i="43"/>
  <c r="AC37" i="43"/>
  <c r="U37" i="43"/>
  <c r="M37" i="43"/>
  <c r="E37" i="43"/>
  <c r="V36" i="43"/>
  <c r="L11" i="43"/>
  <c r="AC10" i="43"/>
  <c r="U10" i="43"/>
  <c r="M10" i="43"/>
  <c r="E10" i="43"/>
  <c r="V9" i="43"/>
  <c r="N9" i="43"/>
  <c r="F9" i="43"/>
  <c r="W8" i="43"/>
  <c r="O8" i="43"/>
  <c r="G8" i="43"/>
  <c r="X7" i="43"/>
  <c r="P7" i="43"/>
  <c r="H7" i="43"/>
  <c r="Y6" i="43"/>
  <c r="Q6" i="43"/>
  <c r="I6" i="43"/>
  <c r="Z5" i="43"/>
  <c r="R5" i="43"/>
  <c r="J5" i="43"/>
  <c r="G14" i="43"/>
  <c r="I12" i="43"/>
  <c r="R11" i="43"/>
  <c r="T9" i="43"/>
  <c r="AC8" i="43"/>
  <c r="F7" i="43"/>
  <c r="O6" i="43"/>
  <c r="U15" i="43"/>
  <c r="W13" i="43"/>
  <c r="G13" i="43"/>
  <c r="I11" i="43"/>
  <c r="R10" i="43"/>
  <c r="T8" i="43"/>
  <c r="AC7" i="43"/>
  <c r="F6" i="43"/>
  <c r="O5" i="43"/>
  <c r="F5" i="43"/>
  <c r="O35" i="43"/>
  <c r="X34" i="43"/>
  <c r="H34" i="43"/>
  <c r="Z32" i="43"/>
  <c r="J32" i="43"/>
  <c r="S31" i="43"/>
  <c r="L30" i="43"/>
  <c r="U29" i="43"/>
  <c r="E29" i="43"/>
  <c r="W27" i="43"/>
  <c r="G27" i="43"/>
  <c r="P26" i="43"/>
  <c r="R24" i="43"/>
  <c r="AA23" i="43"/>
  <c r="AC21" i="43"/>
  <c r="M21" i="43"/>
  <c r="O19" i="43"/>
  <c r="X18" i="43"/>
  <c r="Z16" i="43"/>
  <c r="J16" i="43"/>
  <c r="L14" i="43"/>
  <c r="U13" i="43"/>
  <c r="W11" i="43"/>
  <c r="G11" i="43"/>
  <c r="I9" i="43"/>
  <c r="R8" i="43"/>
  <c r="T6" i="43"/>
  <c r="AC5" i="43"/>
  <c r="U44" i="43"/>
  <c r="N43" i="43"/>
  <c r="G42" i="43"/>
  <c r="Y40" i="43"/>
  <c r="AA38" i="43"/>
  <c r="AC36" i="43"/>
  <c r="M36" i="43"/>
  <c r="O34" i="43"/>
  <c r="H33" i="43"/>
  <c r="J31" i="43"/>
  <c r="S30" i="43"/>
  <c r="U28" i="43"/>
  <c r="G26" i="43"/>
  <c r="P25" i="43"/>
  <c r="R23" i="43"/>
  <c r="AA22" i="43"/>
  <c r="AC20" i="43"/>
  <c r="M20" i="43"/>
  <c r="O18" i="43"/>
  <c r="X17" i="43"/>
  <c r="Z15" i="43"/>
  <c r="J15" i="43"/>
  <c r="L13" i="43"/>
  <c r="U12" i="43"/>
  <c r="W10" i="43"/>
  <c r="G10" i="43"/>
  <c r="I8" i="43"/>
  <c r="R7" i="43"/>
  <c r="T5" i="43"/>
  <c r="AB45" i="43"/>
  <c r="E44" i="43"/>
  <c r="P41" i="43"/>
  <c r="R39" i="43"/>
  <c r="K38" i="43"/>
  <c r="V35" i="43"/>
  <c r="X33" i="43"/>
  <c r="Z31" i="43"/>
  <c r="L29" i="43"/>
  <c r="E28" i="43"/>
  <c r="O4" i="43"/>
  <c r="W113" i="43"/>
  <c r="O113" i="43"/>
  <c r="G113" i="43"/>
  <c r="X112" i="43"/>
  <c r="P112" i="43"/>
  <c r="H112" i="43"/>
  <c r="Y111" i="43"/>
  <c r="Q111" i="43"/>
  <c r="I111" i="43"/>
  <c r="Z110" i="43"/>
  <c r="R110" i="43"/>
  <c r="J110" i="43"/>
  <c r="AA109" i="43"/>
  <c r="S109" i="43"/>
  <c r="K109" i="43"/>
  <c r="AB108" i="43"/>
  <c r="T108" i="43"/>
  <c r="L108" i="43"/>
  <c r="AC107" i="43"/>
  <c r="U107" i="43"/>
  <c r="M107" i="43"/>
  <c r="E107" i="43"/>
  <c r="V106" i="43"/>
  <c r="N106" i="43"/>
  <c r="F106" i="43"/>
  <c r="W105" i="43"/>
  <c r="O105" i="43"/>
  <c r="G105" i="43"/>
  <c r="X104" i="43"/>
  <c r="P104" i="43"/>
  <c r="H104" i="43"/>
  <c r="Y103" i="43"/>
  <c r="Q103" i="43"/>
  <c r="I103" i="43"/>
  <c r="Z102" i="43"/>
  <c r="R102" i="43"/>
  <c r="J102" i="43"/>
  <c r="AA101" i="43"/>
  <c r="S101" i="43"/>
  <c r="K101" i="43"/>
  <c r="AB100" i="43"/>
  <c r="T100" i="43"/>
  <c r="L100" i="43"/>
  <c r="AC99" i="43"/>
  <c r="U99" i="43"/>
  <c r="M99" i="43"/>
  <c r="E99" i="43"/>
  <c r="V98" i="43"/>
  <c r="N98" i="43"/>
  <c r="F98" i="43"/>
  <c r="W97" i="43"/>
  <c r="O97" i="43"/>
  <c r="G97" i="43"/>
  <c r="X96" i="43"/>
  <c r="P96" i="43"/>
  <c r="H96" i="43"/>
  <c r="Y95" i="43"/>
  <c r="Q95" i="43"/>
  <c r="I95" i="43"/>
  <c r="Z94" i="43"/>
  <c r="R94" i="43"/>
  <c r="J94" i="43"/>
  <c r="AA93" i="43"/>
  <c r="S93" i="43"/>
  <c r="K93" i="43"/>
  <c r="AB92" i="43"/>
  <c r="L92" i="43"/>
  <c r="AC91" i="43"/>
  <c r="U91" i="43"/>
  <c r="M91" i="43"/>
  <c r="E91" i="43"/>
  <c r="V90" i="43"/>
  <c r="N90" i="43"/>
  <c r="F90" i="43"/>
  <c r="W89" i="43"/>
  <c r="G89" i="43"/>
  <c r="X88" i="43"/>
  <c r="P88" i="43"/>
  <c r="H88" i="43"/>
  <c r="Y87" i="43"/>
  <c r="Q87" i="43"/>
  <c r="I87" i="43"/>
  <c r="Z86" i="43"/>
  <c r="R86" i="43"/>
  <c r="J86" i="43"/>
  <c r="AA85" i="43"/>
  <c r="S85" i="43"/>
  <c r="K85" i="43"/>
  <c r="AB84" i="43"/>
  <c r="T84" i="43"/>
  <c r="L84" i="43"/>
  <c r="AC83" i="43"/>
  <c r="U83" i="43"/>
  <c r="M83" i="43"/>
  <c r="E83" i="43"/>
  <c r="V82" i="43"/>
  <c r="N82" i="43"/>
  <c r="F82" i="43"/>
  <c r="O81" i="43"/>
  <c r="G81" i="43"/>
  <c r="P80" i="43"/>
  <c r="H80" i="43"/>
  <c r="Y79" i="43"/>
  <c r="Q79" i="43"/>
  <c r="I79" i="43"/>
  <c r="Z78" i="43"/>
  <c r="R78" i="43"/>
  <c r="AA77" i="43"/>
  <c r="S77" i="43"/>
  <c r="K77" i="43"/>
  <c r="AB76" i="43"/>
  <c r="L76" i="43"/>
  <c r="AC75" i="43"/>
  <c r="M75" i="43"/>
  <c r="E75" i="43"/>
  <c r="V74" i="43"/>
  <c r="N74" i="43"/>
  <c r="F74" i="43"/>
  <c r="W73" i="43"/>
  <c r="O73" i="43"/>
  <c r="X72" i="43"/>
  <c r="P72" i="43"/>
  <c r="H72" i="43"/>
  <c r="Y71" i="43"/>
  <c r="I71" i="43"/>
  <c r="Z70" i="43"/>
  <c r="J70" i="43"/>
  <c r="AA69" i="43"/>
  <c r="S69" i="43"/>
  <c r="K69" i="43"/>
  <c r="AB68" i="43"/>
  <c r="T68" i="43"/>
  <c r="L68" i="43"/>
  <c r="U67" i="43"/>
  <c r="M67" i="43"/>
  <c r="E67" i="43"/>
  <c r="V66" i="43"/>
  <c r="F66" i="43"/>
  <c r="W65" i="43"/>
  <c r="G65" i="43"/>
  <c r="X64" i="43"/>
  <c r="P64" i="43"/>
  <c r="H64" i="43"/>
  <c r="Y63" i="43"/>
  <c r="Q63" i="43"/>
  <c r="I63" i="43"/>
  <c r="R62" i="43"/>
  <c r="J62" i="43"/>
  <c r="AA61" i="43"/>
  <c r="S61" i="43"/>
  <c r="AB60" i="43"/>
  <c r="T60" i="43"/>
  <c r="AC59" i="43"/>
  <c r="U59" i="43"/>
  <c r="M59" i="43"/>
  <c r="E59" i="43"/>
  <c r="F58" i="43"/>
  <c r="W57" i="43"/>
  <c r="G57" i="43"/>
  <c r="P56" i="43"/>
  <c r="H56" i="43"/>
  <c r="Q55" i="43"/>
  <c r="R54" i="43"/>
  <c r="AA53" i="43"/>
  <c r="AB52" i="43"/>
  <c r="L52" i="43"/>
  <c r="AC51" i="43"/>
  <c r="M51" i="43"/>
  <c r="V50" i="43"/>
  <c r="N50" i="43"/>
  <c r="O49" i="43"/>
  <c r="G49" i="43"/>
  <c r="X48" i="43"/>
  <c r="P48" i="43"/>
  <c r="H48" i="43"/>
  <c r="Y47" i="43"/>
  <c r="Q47" i="43"/>
  <c r="I47" i="43"/>
  <c r="Z46" i="43"/>
  <c r="R46" i="43"/>
  <c r="J46" i="43"/>
  <c r="AA45" i="43"/>
  <c r="S45" i="43"/>
  <c r="K45" i="43"/>
  <c r="AB44" i="43"/>
  <c r="T44" i="43"/>
  <c r="L44" i="43"/>
  <c r="AC43" i="43"/>
  <c r="U43" i="43"/>
  <c r="M43" i="43"/>
  <c r="E43" i="43"/>
  <c r="V42" i="43"/>
  <c r="N42" i="43"/>
  <c r="F42" i="43"/>
  <c r="W41" i="43"/>
  <c r="O41" i="43"/>
  <c r="G41" i="43"/>
  <c r="X40" i="43"/>
  <c r="P40" i="43"/>
  <c r="H40" i="43"/>
  <c r="Y39" i="43"/>
  <c r="Q39" i="43"/>
  <c r="I39" i="43"/>
  <c r="Z38" i="43"/>
  <c r="R38" i="43"/>
  <c r="J38" i="43"/>
  <c r="AA37" i="43"/>
  <c r="S37" i="43"/>
  <c r="K37" i="43"/>
  <c r="AB36" i="43"/>
  <c r="T36" i="43"/>
  <c r="L36" i="43"/>
  <c r="AC35" i="43"/>
  <c r="U35" i="43"/>
  <c r="M35" i="43"/>
  <c r="E35" i="43"/>
  <c r="V34" i="43"/>
  <c r="N34" i="43"/>
  <c r="F34" i="43"/>
  <c r="W33" i="43"/>
  <c r="O33" i="43"/>
  <c r="G33" i="43"/>
  <c r="X32" i="43"/>
  <c r="P32" i="43"/>
  <c r="H32" i="43"/>
  <c r="Y31" i="43"/>
  <c r="Q31" i="43"/>
  <c r="I31" i="43"/>
  <c r="Z30" i="43"/>
  <c r="R30" i="43"/>
  <c r="J30" i="43"/>
  <c r="AA29" i="43"/>
  <c r="S29" i="43"/>
  <c r="K29" i="43"/>
  <c r="AB28" i="43"/>
  <c r="T28" i="43"/>
  <c r="L28" i="43"/>
  <c r="AC27" i="43"/>
  <c r="U27" i="43"/>
  <c r="M27" i="43"/>
  <c r="E27" i="43"/>
  <c r="V26" i="43"/>
  <c r="N26" i="43"/>
  <c r="F26" i="43"/>
  <c r="W25" i="43"/>
  <c r="O25" i="43"/>
  <c r="G25" i="43"/>
  <c r="X24" i="43"/>
  <c r="P24" i="43"/>
  <c r="H24" i="43"/>
  <c r="Y23" i="43"/>
  <c r="Q23" i="43"/>
  <c r="I23" i="43"/>
  <c r="Z22" i="43"/>
  <c r="R22" i="43"/>
  <c r="J22" i="43"/>
  <c r="AA21" i="43"/>
  <c r="S21" i="43"/>
  <c r="K21" i="43"/>
  <c r="AB20" i="43"/>
  <c r="T20" i="43"/>
  <c r="L20" i="43"/>
  <c r="AC19" i="43"/>
  <c r="U19" i="43"/>
  <c r="M19" i="43"/>
  <c r="E19" i="43"/>
  <c r="V18" i="43"/>
  <c r="N18" i="43"/>
  <c r="F18" i="43"/>
  <c r="W17" i="43"/>
  <c r="O17" i="43"/>
  <c r="G17" i="43"/>
  <c r="X16" i="43"/>
  <c r="P16" i="43"/>
  <c r="H16" i="43"/>
  <c r="Y15" i="43"/>
  <c r="Q15" i="43"/>
  <c r="I15" i="43"/>
  <c r="Z14" i="43"/>
  <c r="R14" i="43"/>
  <c r="J14" i="43"/>
  <c r="AA13" i="43"/>
  <c r="S13" i="43"/>
  <c r="K13" i="43"/>
  <c r="AB12" i="43"/>
  <c r="T12" i="43"/>
  <c r="L12" i="43"/>
  <c r="AC11" i="43"/>
  <c r="U11" i="43"/>
  <c r="M11" i="43"/>
  <c r="E11" i="43"/>
  <c r="V10" i="43"/>
  <c r="N10" i="43"/>
  <c r="F10" i="43"/>
  <c r="W9" i="43"/>
  <c r="O9" i="43"/>
  <c r="G9" i="43"/>
  <c r="X8" i="43"/>
  <c r="P8" i="43"/>
  <c r="H8" i="43"/>
  <c r="Y7" i="43"/>
  <c r="Q7" i="43"/>
  <c r="I7" i="43"/>
  <c r="Z6" i="43"/>
  <c r="R6" i="43"/>
  <c r="J6" i="43"/>
  <c r="AA5" i="43"/>
  <c r="S5" i="43"/>
  <c r="K5" i="43"/>
  <c r="L5" i="44"/>
  <c r="L21" i="44"/>
  <c r="L37" i="44"/>
  <c r="L53" i="44"/>
  <c r="L69" i="44"/>
  <c r="L85" i="44"/>
  <c r="L101" i="44"/>
  <c r="L15" i="44"/>
  <c r="L31" i="44"/>
  <c r="L47" i="44"/>
  <c r="L63" i="44"/>
  <c r="L79" i="44"/>
  <c r="L95" i="44"/>
  <c r="L13" i="44"/>
  <c r="L29" i="44"/>
  <c r="L45" i="44"/>
  <c r="L61" i="44"/>
  <c r="L77" i="44"/>
  <c r="L93" i="44"/>
  <c r="L109" i="44"/>
  <c r="L11" i="44"/>
  <c r="L27" i="44"/>
  <c r="L43" i="44"/>
  <c r="L59" i="44"/>
  <c r="L75" i="44"/>
  <c r="L91" i="44"/>
  <c r="L107" i="44"/>
  <c r="I20" i="48" l="1"/>
  <c r="I28" i="48"/>
  <c r="I21" i="48"/>
  <c r="I26" i="48"/>
  <c r="I22" i="48"/>
  <c r="I25" i="48"/>
  <c r="I29" i="48"/>
  <c r="I24" i="48"/>
  <c r="I27" i="48"/>
  <c r="I23" i="48"/>
  <c r="AD70" i="47"/>
  <c r="AD54" i="47"/>
  <c r="AD53" i="47"/>
  <c r="AD4" i="47"/>
  <c r="AD50" i="47"/>
  <c r="AD16" i="47"/>
  <c r="AD11" i="47"/>
  <c r="AD44" i="47"/>
  <c r="AD31" i="47"/>
  <c r="AD112" i="47"/>
  <c r="AD48" i="47"/>
  <c r="AD86" i="47"/>
  <c r="AD106" i="47"/>
  <c r="AD93" i="47"/>
  <c r="AD96" i="47"/>
  <c r="AD84" i="47"/>
  <c r="AD104" i="47"/>
  <c r="AD101" i="47"/>
  <c r="AD88" i="47"/>
  <c r="AD109" i="47"/>
  <c r="AD98" i="47"/>
  <c r="AD90" i="47"/>
  <c r="AD82" i="47"/>
  <c r="AD77" i="47"/>
  <c r="AD72" i="47"/>
  <c r="AD62" i="47"/>
  <c r="AD52" i="47"/>
  <c r="AD66" i="47"/>
  <c r="AD61" i="47"/>
  <c r="AD56" i="47"/>
  <c r="AD80" i="47"/>
  <c r="AD78" i="47"/>
  <c r="AD74" i="47"/>
  <c r="AD64" i="47"/>
  <c r="AD46" i="47"/>
  <c r="AD76" i="47"/>
  <c r="AD69" i="47"/>
  <c r="AD58" i="47"/>
  <c r="AD35" i="47"/>
  <c r="AD29" i="47"/>
  <c r="AD20" i="47"/>
  <c r="AD23" i="47"/>
  <c r="AD49" i="47"/>
  <c r="AD36" i="47"/>
  <c r="AD42" i="47"/>
  <c r="AD32" i="47"/>
  <c r="AD45" i="47"/>
  <c r="AD39" i="47"/>
  <c r="AD28" i="47"/>
  <c r="AD24" i="47"/>
  <c r="AD10" i="47"/>
  <c r="AD41" i="47"/>
  <c r="AD37" i="47"/>
  <c r="AD40" i="47"/>
  <c r="AD33" i="47"/>
  <c r="AD27" i="47"/>
  <c r="AD19" i="47"/>
  <c r="AD17" i="47"/>
  <c r="AD12" i="47"/>
  <c r="AD9" i="47"/>
  <c r="AD7" i="47"/>
  <c r="AD25" i="47"/>
  <c r="AD18" i="47"/>
  <c r="AD5" i="47"/>
  <c r="AD85" i="47"/>
  <c r="AD15" i="47"/>
  <c r="AD8" i="47"/>
  <c r="AD111" i="47"/>
  <c r="AD95" i="47"/>
  <c r="AD71" i="47"/>
  <c r="AD65" i="47"/>
  <c r="AD108" i="47"/>
  <c r="AD97" i="47"/>
  <c r="AD22" i="47"/>
  <c r="AD51" i="47"/>
  <c r="AD30" i="47"/>
  <c r="AD83" i="47"/>
  <c r="AD110" i="47"/>
  <c r="AD99" i="47"/>
  <c r="AD92" i="47"/>
  <c r="AD89" i="47"/>
  <c r="AD79" i="47"/>
  <c r="AD63" i="47"/>
  <c r="AD91" i="47"/>
  <c r="AD57" i="47"/>
  <c r="AD14" i="47"/>
  <c r="AD38" i="47"/>
  <c r="AD67" i="47"/>
  <c r="AD75" i="47"/>
  <c r="AD59" i="47"/>
  <c r="AD43" i="47"/>
  <c r="AD6" i="47"/>
  <c r="AD87" i="47"/>
  <c r="AD34" i="47"/>
  <c r="AD60" i="47"/>
  <c r="AD107" i="47"/>
  <c r="AD21" i="47"/>
  <c r="AD68" i="47"/>
  <c r="AD13" i="47"/>
  <c r="AD81" i="47"/>
  <c r="AD94" i="47"/>
  <c r="AD73" i="47"/>
  <c r="AD55" i="47"/>
  <c r="AD113" i="47"/>
  <c r="AD103" i="47"/>
  <c r="AD100" i="47"/>
  <c r="AD102" i="47"/>
  <c r="AD105" i="47"/>
  <c r="AD26" i="47"/>
  <c r="AD47" i="47"/>
  <c r="AD12" i="43"/>
  <c r="AD21" i="43"/>
  <c r="AD27" i="43"/>
  <c r="AD7" i="43"/>
  <c r="AD110" i="43"/>
  <c r="AD13" i="43"/>
  <c r="AD8" i="43"/>
  <c r="AD5" i="43"/>
  <c r="AD61" i="46"/>
  <c r="AD37" i="46"/>
  <c r="AD46" i="46"/>
  <c r="AD20" i="46"/>
  <c r="AD82" i="46"/>
  <c r="AD7" i="46"/>
  <c r="AD36" i="43"/>
  <c r="AD51" i="43"/>
  <c r="AD89" i="46"/>
  <c r="AD20" i="43"/>
  <c r="AD15" i="43"/>
  <c r="AD11" i="46"/>
  <c r="AD10" i="46"/>
  <c r="AD6" i="46"/>
  <c r="AD35" i="43"/>
  <c r="AD53" i="43"/>
  <c r="AD22" i="43"/>
  <c r="AD95" i="43"/>
  <c r="AD71" i="43"/>
  <c r="AD40" i="43"/>
  <c r="AD48" i="43"/>
  <c r="AD50" i="43"/>
  <c r="AD9" i="43"/>
  <c r="AD65" i="43"/>
  <c r="AD73" i="43"/>
  <c r="AD29" i="46"/>
  <c r="AD99" i="46"/>
  <c r="AD19" i="46"/>
  <c r="AD17" i="46"/>
  <c r="AD88" i="46"/>
  <c r="AD80" i="46"/>
  <c r="AD40" i="46"/>
  <c r="AD71" i="46"/>
  <c r="AD55" i="43"/>
  <c r="AD97" i="43"/>
  <c r="AD107" i="46"/>
  <c r="AD25" i="46"/>
  <c r="AD67" i="43"/>
  <c r="AD83" i="43"/>
  <c r="AD28" i="43"/>
  <c r="AD45" i="43"/>
  <c r="AD61" i="43"/>
  <c r="AD69" i="43"/>
  <c r="AD87" i="43"/>
  <c r="AD111" i="43"/>
  <c r="AD23" i="43"/>
  <c r="AD31" i="43"/>
  <c r="AD79" i="43"/>
  <c r="AD32" i="43"/>
  <c r="AD56" i="43"/>
  <c r="AD58" i="43"/>
  <c r="AD33" i="43"/>
  <c r="AD21" i="46"/>
  <c r="AD28" i="46"/>
  <c r="AD91" i="46"/>
  <c r="AD34" i="46"/>
  <c r="AD9" i="46"/>
  <c r="AD32" i="46"/>
  <c r="AD63" i="46"/>
  <c r="AD39" i="46"/>
  <c r="AD15" i="46"/>
  <c r="AD47" i="43"/>
  <c r="AD48" i="46"/>
  <c r="AD14" i="46"/>
  <c r="AD79" i="46"/>
  <c r="AD31" i="46"/>
  <c r="AD43" i="43"/>
  <c r="AD91" i="43"/>
  <c r="AD99" i="43"/>
  <c r="AD44" i="43"/>
  <c r="AD107" i="43"/>
  <c r="AD37" i="43"/>
  <c r="AD77" i="43"/>
  <c r="AD112" i="43"/>
  <c r="AD14" i="43"/>
  <c r="AD64" i="43"/>
  <c r="AD80" i="43"/>
  <c r="AD66" i="43"/>
  <c r="AD60" i="43"/>
  <c r="AD109" i="46"/>
  <c r="AD13" i="46"/>
  <c r="AD83" i="46"/>
  <c r="AD27" i="46"/>
  <c r="AD113" i="46"/>
  <c r="AD24" i="46"/>
  <c r="AD55" i="46"/>
  <c r="AD102" i="46"/>
  <c r="AD63" i="43"/>
  <c r="AD42" i="43"/>
  <c r="AD57" i="43"/>
  <c r="AD56" i="46"/>
  <c r="AD29" i="43"/>
  <c r="AD85" i="43"/>
  <c r="AD88" i="43"/>
  <c r="AD96" i="43"/>
  <c r="AD104" i="43"/>
  <c r="AD70" i="43"/>
  <c r="AD24" i="43"/>
  <c r="AD72" i="43"/>
  <c r="AD74" i="43"/>
  <c r="AD52" i="43"/>
  <c r="AD68" i="43"/>
  <c r="AD76" i="43"/>
  <c r="AD84" i="43"/>
  <c r="AD25" i="43"/>
  <c r="AD101" i="46"/>
  <c r="AD5" i="46"/>
  <c r="AD36" i="46"/>
  <c r="AD75" i="46"/>
  <c r="AD42" i="46"/>
  <c r="AD105" i="46"/>
  <c r="AD62" i="46"/>
  <c r="AD16" i="46"/>
  <c r="AD111" i="46"/>
  <c r="AD47" i="46"/>
  <c r="AD86" i="46"/>
  <c r="AD76" i="46"/>
  <c r="AD96" i="46"/>
  <c r="AD64" i="46"/>
  <c r="AD10" i="43"/>
  <c r="AD93" i="43"/>
  <c r="AD103" i="43"/>
  <c r="AD46" i="43"/>
  <c r="AD54" i="43"/>
  <c r="AD62" i="43"/>
  <c r="AD78" i="43"/>
  <c r="AD86" i="43"/>
  <c r="AD38" i="43"/>
  <c r="AD18" i="43"/>
  <c r="AD82" i="43"/>
  <c r="AD92" i="43"/>
  <c r="AD89" i="43"/>
  <c r="AD41" i="43"/>
  <c r="AD90" i="43"/>
  <c r="AD93" i="46"/>
  <c r="AD108" i="46"/>
  <c r="AD67" i="46"/>
  <c r="AD35" i="46"/>
  <c r="AD106" i="46"/>
  <c r="AD66" i="46"/>
  <c r="AD97" i="46"/>
  <c r="AD49" i="46"/>
  <c r="AD78" i="46"/>
  <c r="AD8" i="46"/>
  <c r="AD103" i="46"/>
  <c r="AD39" i="43"/>
  <c r="AD84" i="46"/>
  <c r="AD68" i="46"/>
  <c r="AD26" i="46"/>
  <c r="AD59" i="43"/>
  <c r="AD11" i="43"/>
  <c r="AD75" i="43"/>
  <c r="AD101" i="43"/>
  <c r="AD94" i="43"/>
  <c r="AD16" i="43"/>
  <c r="AD26" i="43"/>
  <c r="AD100" i="43"/>
  <c r="AD113" i="43"/>
  <c r="AD98" i="43"/>
  <c r="AD85" i="46"/>
  <c r="AD12" i="46"/>
  <c r="AD100" i="46"/>
  <c r="AD44" i="46"/>
  <c r="AD54" i="46"/>
  <c r="AD59" i="46"/>
  <c r="AD98" i="46"/>
  <c r="AD74" i="46"/>
  <c r="AD58" i="46"/>
  <c r="AD50" i="46"/>
  <c r="AD18" i="46"/>
  <c r="AD81" i="46"/>
  <c r="AD65" i="46"/>
  <c r="AD57" i="46"/>
  <c r="AD41" i="46"/>
  <c r="AD112" i="46"/>
  <c r="AD95" i="46"/>
  <c r="AD23" i="46"/>
  <c r="AD30" i="46"/>
  <c r="AD72" i="46"/>
  <c r="AD19" i="43"/>
  <c r="AD6" i="43"/>
  <c r="AD109" i="43"/>
  <c r="AD30" i="43"/>
  <c r="AD102" i="43"/>
  <c r="AD34" i="43"/>
  <c r="AD108" i="43"/>
  <c r="AD17" i="43"/>
  <c r="AD49" i="43"/>
  <c r="AD105" i="43"/>
  <c r="AD106" i="43"/>
  <c r="AD81" i="43"/>
  <c r="AD77" i="46"/>
  <c r="AD69" i="46"/>
  <c r="AD53" i="46"/>
  <c r="AD45" i="46"/>
  <c r="AD92" i="46"/>
  <c r="AD60" i="46"/>
  <c r="AD52" i="46"/>
  <c r="AD110" i="46"/>
  <c r="AD70" i="46"/>
  <c r="AD51" i="46"/>
  <c r="AD43" i="46"/>
  <c r="AD90" i="46"/>
  <c r="AD22" i="46"/>
  <c r="AD73" i="46"/>
  <c r="AD33" i="46"/>
  <c r="AD38" i="46"/>
  <c r="AD104" i="46"/>
  <c r="AD94" i="46"/>
  <c r="AD87" i="46"/>
  <c r="AD4" i="43"/>
  <c r="AD4" i="46"/>
  <c r="E5" i="48" l="1"/>
  <c r="E21" i="48" s="1"/>
  <c r="E8" i="48"/>
  <c r="E24" i="48" s="1"/>
  <c r="E4" i="48"/>
  <c r="E20" i="48" s="1"/>
  <c r="E7" i="48"/>
  <c r="E23" i="48" s="1"/>
  <c r="E10" i="48"/>
  <c r="E26" i="48" s="1"/>
  <c r="E11" i="48"/>
  <c r="E27" i="48" s="1"/>
  <c r="E9" i="48"/>
  <c r="E25" i="48" s="1"/>
  <c r="E6" i="48"/>
  <c r="E22" i="48" s="1"/>
  <c r="E12" i="48"/>
  <c r="E28" i="48" s="1"/>
  <c r="E13" i="48"/>
  <c r="E29" i="48" s="1"/>
  <c r="D6" i="48"/>
  <c r="D22" i="48" s="1"/>
  <c r="D9" i="48"/>
  <c r="D25" i="48" s="1"/>
  <c r="D5" i="48"/>
  <c r="D21" i="48" s="1"/>
  <c r="D8" i="48"/>
  <c r="D24" i="48" s="1"/>
  <c r="D12" i="48"/>
  <c r="D28" i="48" s="1"/>
  <c r="D11" i="48"/>
  <c r="D27" i="48" s="1"/>
  <c r="D7" i="48"/>
  <c r="D23" i="48" s="1"/>
  <c r="D13" i="48"/>
  <c r="D29" i="48" s="1"/>
  <c r="D10" i="48"/>
  <c r="D26" i="48" s="1"/>
  <c r="C11" i="48"/>
  <c r="C27" i="48" s="1"/>
  <c r="D4" i="48"/>
  <c r="D20" i="48" s="1"/>
  <c r="C6" i="48"/>
  <c r="C22" i="48" s="1"/>
  <c r="C7" i="48"/>
  <c r="C23" i="48" s="1"/>
  <c r="C9" i="48"/>
  <c r="C25" i="48" s="1"/>
  <c r="C8" i="48"/>
  <c r="C24" i="48" s="1"/>
  <c r="C12" i="48"/>
  <c r="C28" i="48" s="1"/>
  <c r="C5" i="48"/>
  <c r="C21" i="48" s="1"/>
  <c r="C13" i="48"/>
  <c r="C29" i="48" s="1"/>
  <c r="C10" i="48"/>
  <c r="C26" i="48" s="1"/>
  <c r="C4" i="48"/>
  <c r="C20" i="48" s="1"/>
  <c r="F24" i="48" l="1"/>
  <c r="H24" i="48" s="1"/>
  <c r="F20" i="48"/>
  <c r="H20" i="48" s="1"/>
  <c r="F25" i="48"/>
  <c r="H25" i="48" s="1"/>
  <c r="F28" i="48"/>
  <c r="H28" i="48" s="1"/>
  <c r="F21" i="48"/>
  <c r="H21" i="48" s="1"/>
  <c r="F22" i="48"/>
  <c r="H22" i="48" s="1"/>
  <c r="F23" i="48"/>
  <c r="H23" i="48" s="1"/>
  <c r="F26" i="48"/>
  <c r="H26" i="48" s="1"/>
  <c r="F29" i="48"/>
  <c r="H29" i="48" s="1"/>
  <c r="F27" i="48"/>
  <c r="H27" i="48" s="1"/>
  <c r="J21" i="48" l="1"/>
  <c r="J25" i="48"/>
  <c r="J26" i="48"/>
  <c r="J22" i="48"/>
  <c r="J28" i="48"/>
  <c r="J27" i="48"/>
  <c r="J23" i="48"/>
  <c r="J29" i="48"/>
  <c r="J24" i="48"/>
  <c r="J20" i="48"/>
  <c r="G29" i="48"/>
  <c r="G26" i="48"/>
  <c r="G23" i="48"/>
  <c r="G28" i="48"/>
  <c r="G20" i="48"/>
  <c r="G21" i="48"/>
  <c r="G24" i="48"/>
  <c r="G22" i="48"/>
  <c r="G27" i="48"/>
  <c r="G25" i="48"/>
  <c r="K23" i="48" l="1"/>
  <c r="K27" i="48"/>
  <c r="K22" i="48"/>
  <c r="K28" i="48"/>
  <c r="K26" i="48"/>
  <c r="K29" i="48"/>
  <c r="K25" i="48"/>
  <c r="K24" i="48"/>
  <c r="K21" i="48"/>
  <c r="K20" i="48"/>
</calcChain>
</file>

<file path=xl/sharedStrings.xml><?xml version="1.0" encoding="utf-8"?>
<sst xmlns="http://schemas.openxmlformats.org/spreadsheetml/2006/main" count="1572" uniqueCount="281">
  <si>
    <t>Average</t>
  </si>
  <si>
    <t>Team</t>
  </si>
  <si>
    <t>No. of Matches</t>
  </si>
  <si>
    <t>Runs Scored</t>
  </si>
  <si>
    <t>Wickets Taken</t>
  </si>
  <si>
    <t>Catches Taken</t>
  </si>
  <si>
    <t>Auction Price</t>
  </si>
  <si>
    <t>Minimum</t>
  </si>
  <si>
    <t>Bowler</t>
  </si>
  <si>
    <t>Batsman</t>
  </si>
  <si>
    <t>All-Rounder</t>
  </si>
  <si>
    <t>Wicketkeeper</t>
  </si>
  <si>
    <t>Runs</t>
  </si>
  <si>
    <t>Wickets</t>
  </si>
  <si>
    <t>Maximum</t>
  </si>
  <si>
    <t>Simulations for Runs</t>
  </si>
  <si>
    <t>Avg. Runs per Match</t>
  </si>
  <si>
    <t>Avg. Wickets per Match</t>
  </si>
  <si>
    <t>Avg. Catches per Match</t>
  </si>
  <si>
    <t>Player Category</t>
  </si>
  <si>
    <t>Simulations for Catches</t>
  </si>
  <si>
    <t>Simulations for Wickets</t>
  </si>
  <si>
    <t>Alpha</t>
  </si>
  <si>
    <t>Beta</t>
  </si>
  <si>
    <t>Gamma</t>
  </si>
  <si>
    <t>Delta</t>
  </si>
  <si>
    <t>Epsilon</t>
  </si>
  <si>
    <t>Zeta</t>
  </si>
  <si>
    <t>Eta</t>
  </si>
  <si>
    <t>Theta</t>
  </si>
  <si>
    <t>Iota</t>
  </si>
  <si>
    <t>Kappa</t>
  </si>
  <si>
    <t>Brynn Glass</t>
  </si>
  <si>
    <t>Jairo Snow</t>
  </si>
  <si>
    <t>Harold Rangel</t>
  </si>
  <si>
    <t>Kamron Sanchez</t>
  </si>
  <si>
    <t>Hugo Mcfarland</t>
  </si>
  <si>
    <t>Linda Beasley</t>
  </si>
  <si>
    <t>Renee Carlson</t>
  </si>
  <si>
    <t>Brendan Sweeney</t>
  </si>
  <si>
    <t>Cailyn David</t>
  </si>
  <si>
    <t>Marvin Davidson</t>
  </si>
  <si>
    <t>Kiley Stephens</t>
  </si>
  <si>
    <t>Yael Bryan</t>
  </si>
  <si>
    <t>Anaya Hicks</t>
  </si>
  <si>
    <t>Lena Hardy</t>
  </si>
  <si>
    <t>Alannah Hancock</t>
  </si>
  <si>
    <t>Alexa Walker</t>
  </si>
  <si>
    <t>Jameson Phelps</t>
  </si>
  <si>
    <t>Vaughn Conley</t>
  </si>
  <si>
    <t>Susan Powell</t>
  </si>
  <si>
    <t>Karen Green</t>
  </si>
  <si>
    <t>Sadie Black</t>
  </si>
  <si>
    <t>Belinda Conrad</t>
  </si>
  <si>
    <t>Jordyn Nunez</t>
  </si>
  <si>
    <t>Quentin Pena</t>
  </si>
  <si>
    <t>Kayley Graves</t>
  </si>
  <si>
    <t>Leroy Curry</t>
  </si>
  <si>
    <t>Korbin Levy</t>
  </si>
  <si>
    <t>Sanaa Buchanan</t>
  </si>
  <si>
    <t>Ben Parrish</t>
  </si>
  <si>
    <t>Nico West</t>
  </si>
  <si>
    <t>Jayla Williams</t>
  </si>
  <si>
    <t>Jamari Stark</t>
  </si>
  <si>
    <t>Jazlene Fleming</t>
  </si>
  <si>
    <t>Raymond Velez</t>
  </si>
  <si>
    <t>Fisher Park</t>
  </si>
  <si>
    <t>Spencer Drake</t>
  </si>
  <si>
    <t>Joselyn Madden</t>
  </si>
  <si>
    <t>Dale Webb</t>
  </si>
  <si>
    <t>Ulises Cabrera</t>
  </si>
  <si>
    <t>Jerry Durham</t>
  </si>
  <si>
    <t>Skylar Peters</t>
  </si>
  <si>
    <t>Heidy Maynard</t>
  </si>
  <si>
    <t>Joaquin Brown</t>
  </si>
  <si>
    <t>Tony Sexton</t>
  </si>
  <si>
    <t>Cassie Valdez</t>
  </si>
  <si>
    <t>Randy Duncan</t>
  </si>
  <si>
    <t>Miracle Atkinson</t>
  </si>
  <si>
    <t>Gracelyn Kirk</t>
  </si>
  <si>
    <t>Jay Hull</t>
  </si>
  <si>
    <t>Andrew Callahan</t>
  </si>
  <si>
    <t>Hailee Rivers</t>
  </si>
  <si>
    <t>Emmanuel Lynn</t>
  </si>
  <si>
    <t>Jude Simpson</t>
  </si>
  <si>
    <t>Melissa Deleon</t>
  </si>
  <si>
    <t>Bronson Summers</t>
  </si>
  <si>
    <t>Dakota Zhang</t>
  </si>
  <si>
    <t>Rogelio Martin</t>
  </si>
  <si>
    <t>Oswaldo Warner</t>
  </si>
  <si>
    <t>Emmy Tapia</t>
  </si>
  <si>
    <t>Greyson Garner</t>
  </si>
  <si>
    <t>Zackery Gaines</t>
  </si>
  <si>
    <t>Deangelo Becker</t>
  </si>
  <si>
    <t>David Mays</t>
  </si>
  <si>
    <t>Alisa Dorsey</t>
  </si>
  <si>
    <t>Walker Mitchell</t>
  </si>
  <si>
    <t>Karina Wood</t>
  </si>
  <si>
    <t>Conner Bryant</t>
  </si>
  <si>
    <t>Cristina Roberson</t>
  </si>
  <si>
    <t>Corey Webster</t>
  </si>
  <si>
    <t>Adrien Mccoy</t>
  </si>
  <si>
    <t>Isaac Kemp</t>
  </si>
  <si>
    <t>Haley Reed</t>
  </si>
  <si>
    <t>Ayaan Underwood</t>
  </si>
  <si>
    <t>Julianna Blake</t>
  </si>
  <si>
    <t>Oliver Krause</t>
  </si>
  <si>
    <t>Saniyah Garcia</t>
  </si>
  <si>
    <t>Monique Gordon</t>
  </si>
  <si>
    <t>Davin Daniel</t>
  </si>
  <si>
    <t>Alejandra Dunlap</t>
  </si>
  <si>
    <t>Makenna Gardner</t>
  </si>
  <si>
    <t>Aubrie Floyd</t>
  </si>
  <si>
    <t>Amina Mercer</t>
  </si>
  <si>
    <t>Quinn Carney</t>
  </si>
  <si>
    <t>Johnathon Chen</t>
  </si>
  <si>
    <t>Joe Hartman</t>
  </si>
  <si>
    <t>Aliza Griffin</t>
  </si>
  <si>
    <t>Alani Singleton</t>
  </si>
  <si>
    <t>Hayden Kaiser</t>
  </si>
  <si>
    <t>Quintin Kerr</t>
  </si>
  <si>
    <t>Nikolai Alvarado</t>
  </si>
  <si>
    <t>Abdullah Middleton</t>
  </si>
  <si>
    <t>Stephanie Diaz</t>
  </si>
  <si>
    <t>Deacon Castaneda</t>
  </si>
  <si>
    <t>Abraham Ingram</t>
  </si>
  <si>
    <t>Emilee Irwin</t>
  </si>
  <si>
    <t>Kenya Arellano</t>
  </si>
  <si>
    <t>Maren Mcmillan</t>
  </si>
  <si>
    <t>Delilah Beck</t>
  </si>
  <si>
    <t>Karson Fletcher</t>
  </si>
  <si>
    <t>Monserrat Mcguire</t>
  </si>
  <si>
    <t>Braelyn Benitez</t>
  </si>
  <si>
    <t>Joy Edwards</t>
  </si>
  <si>
    <t>Chace Blackburn</t>
  </si>
  <si>
    <t>Christopher Church</t>
  </si>
  <si>
    <t>Kymani Harper</t>
  </si>
  <si>
    <t>Justus Montoya</t>
  </si>
  <si>
    <t>Sage Cowan</t>
  </si>
  <si>
    <t>Jessie Meza</t>
  </si>
  <si>
    <t>Bryant Harmon</t>
  </si>
  <si>
    <t>Brayan Cunningham</t>
  </si>
  <si>
    <t>Player Name</t>
  </si>
  <si>
    <t>Projection Rounding</t>
  </si>
  <si>
    <t>&lt;-- Points_Table</t>
  </si>
  <si>
    <t>Price_Per_Point</t>
  </si>
  <si>
    <t>Price_Rounding</t>
  </si>
  <si>
    <t>Proj_Rounding</t>
  </si>
  <si>
    <t>Match No. --&gt;</t>
  </si>
  <si>
    <t>Projected Runs</t>
  </si>
  <si>
    <t>Projected Wickets</t>
  </si>
  <si>
    <t>Catches</t>
  </si>
  <si>
    <t>Total</t>
  </si>
  <si>
    <t>Total Runs</t>
  </si>
  <si>
    <t>Total Wickets</t>
  </si>
  <si>
    <t>Total Catches</t>
  </si>
  <si>
    <t>Points</t>
  </si>
  <si>
    <t>Points for Runs</t>
  </si>
  <si>
    <t>Points for Wickets</t>
  </si>
  <si>
    <t>Points for Catches</t>
  </si>
  <si>
    <t>Total Points</t>
  </si>
  <si>
    <t>Rank</t>
  </si>
  <si>
    <t>Null Values</t>
  </si>
  <si>
    <t>Total Winnings</t>
  </si>
  <si>
    <t>Price_Money_Per_Point</t>
  </si>
  <si>
    <t>Total Auction Price Paid</t>
  </si>
  <si>
    <t>Net Profit</t>
  </si>
  <si>
    <t>Validation of Random Number Data for Simulations</t>
  </si>
  <si>
    <t>Count</t>
  </si>
  <si>
    <t>Mean</t>
  </si>
  <si>
    <t>Variance</t>
  </si>
  <si>
    <t>1. Descriptive Statistics:</t>
  </si>
  <si>
    <t>Expected</t>
  </si>
  <si>
    <t>Actual</t>
  </si>
  <si>
    <t>Tolerance</t>
  </si>
  <si>
    <t>Check</t>
  </si>
  <si>
    <t>% Diff.</t>
  </si>
  <si>
    <t>2. Chi-Squared Test</t>
  </si>
  <si>
    <t>Less Than</t>
  </si>
  <si>
    <t>Cumm. Freq</t>
  </si>
  <si>
    <t>Actual (a)</t>
  </si>
  <si>
    <r>
      <t>(a-e)</t>
    </r>
    <r>
      <rPr>
        <b/>
        <vertAlign val="superscript"/>
        <sz val="10"/>
        <rFont val="Calibri"/>
        <family val="2"/>
        <scheme val="minor"/>
      </rPr>
      <t>2</t>
    </r>
    <r>
      <rPr>
        <b/>
        <sz val="10"/>
        <rFont val="Calibri"/>
        <family val="2"/>
        <scheme val="minor"/>
      </rPr>
      <t>/e</t>
    </r>
  </si>
  <si>
    <t>Chi-squared degrees of freedom</t>
  </si>
  <si>
    <t>Chi-squared test level</t>
  </si>
  <si>
    <t>Chi-squared statistic at test level</t>
  </si>
  <si>
    <t>Chi-squared test passed?</t>
  </si>
  <si>
    <t>Check 2:</t>
  </si>
  <si>
    <t>Check 1:</t>
  </si>
  <si>
    <t>Check 3:</t>
  </si>
  <si>
    <t>Check 4:</t>
  </si>
  <si>
    <t>No missing value</t>
  </si>
  <si>
    <t>Minimum value should be non-negative</t>
  </si>
  <si>
    <t>Maximum value should be non-negative</t>
  </si>
  <si>
    <t>Average value should be non-negative</t>
  </si>
  <si>
    <t>Minimum in each team</t>
  </si>
  <si>
    <t>Required minimum</t>
  </si>
  <si>
    <t>Description of the check:</t>
  </si>
  <si>
    <t>Ensuring that all boundary conditions specified are met</t>
  </si>
  <si>
    <t>Expected (e)</t>
  </si>
  <si>
    <t>Projected Catches</t>
  </si>
  <si>
    <t>Auction Points:</t>
  </si>
  <si>
    <t>Player Category/Criterion:</t>
  </si>
  <si>
    <t>Winning Points (Same Across Player Categories):</t>
  </si>
  <si>
    <t>Criterion:</t>
  </si>
  <si>
    <t>Points:</t>
  </si>
  <si>
    <t>Auction Price (Per Auction Point)</t>
  </si>
  <si>
    <t>Prize Money (Per Winning Point)</t>
  </si>
  <si>
    <t>Auction Price Rounding</t>
  </si>
  <si>
    <t>Alternate Criterion</t>
  </si>
  <si>
    <t>Table 2 --&gt;</t>
  </si>
  <si>
    <t>Table 1 --&gt;</t>
  </si>
  <si>
    <r>
      <t xml:space="preserve">Check 5: </t>
    </r>
    <r>
      <rPr>
        <sz val="10"/>
        <rFont val="Calibri"/>
        <family val="2"/>
        <scheme val="minor"/>
      </rPr>
      <t>Player count in each should be 11</t>
    </r>
  </si>
  <si>
    <t>Check 6:</t>
  </si>
  <si>
    <t>Mody Premier League (MPL) Auctions:</t>
  </si>
  <si>
    <t>Purpose:</t>
  </si>
  <si>
    <t xml:space="preserve">A men’s Thirty30 (T30) cricket league MPL (Mody Premier League) is expected to start next year and shall be contested by ten franchise teams. Our client, Mr. Khiladi has been approached by the MPL directors to be owner of one of the franchises. Mr. Khiladi is a sports enthusiast and is keen to participate in the auction. </t>
  </si>
  <si>
    <t>He has reached out to us to provide him data-driven insights to decide the team he should own.</t>
  </si>
  <si>
    <t>This spreadsheet does the following:</t>
  </si>
  <si>
    <t>Data:</t>
  </si>
  <si>
    <t>Following data set has been provided:</t>
  </si>
  <si>
    <r>
      <t>·</t>
    </r>
    <r>
      <rPr>
        <sz val="7"/>
        <color theme="1"/>
        <rFont val="Times New Roman"/>
        <family val="1"/>
      </rPr>
      <t xml:space="preserve">       </t>
    </r>
    <r>
      <rPr>
        <sz val="11"/>
        <color theme="1"/>
        <rFont val="Calibri"/>
        <family val="2"/>
        <scheme val="minor"/>
      </rPr>
      <t>Mr. Khiladi has provided following historic data on Individual Players’ Performance for each of the 110 players:</t>
    </r>
  </si>
  <si>
    <r>
      <t>o</t>
    </r>
    <r>
      <rPr>
        <sz val="7"/>
        <color theme="1"/>
        <rFont val="Times New Roman"/>
        <family val="1"/>
      </rPr>
      <t xml:space="preserve">   </t>
    </r>
    <r>
      <rPr>
        <sz val="11"/>
        <color theme="1"/>
        <rFont val="Calibri"/>
        <family val="2"/>
        <scheme val="minor"/>
      </rPr>
      <t>Name of the team for which each player plays.</t>
    </r>
  </si>
  <si>
    <r>
      <t>o</t>
    </r>
    <r>
      <rPr>
        <sz val="7"/>
        <color theme="1"/>
        <rFont val="Times New Roman"/>
        <family val="1"/>
      </rPr>
      <t xml:space="preserve">   </t>
    </r>
    <r>
      <rPr>
        <sz val="11"/>
        <color theme="1"/>
        <rFont val="Calibri"/>
        <family val="2"/>
        <scheme val="minor"/>
      </rPr>
      <t>Player Category i.e., whether the player is a bowler, batsman, wicketkeeper, or an all-rounder.</t>
    </r>
  </si>
  <si>
    <r>
      <t>o</t>
    </r>
    <r>
      <rPr>
        <sz val="7"/>
        <color theme="1"/>
        <rFont val="Times New Roman"/>
        <family val="1"/>
      </rPr>
      <t xml:space="preserve">   </t>
    </r>
    <r>
      <rPr>
        <sz val="11"/>
        <color theme="1"/>
        <rFont val="Calibri"/>
        <family val="2"/>
        <scheme val="minor"/>
      </rPr>
      <t>Number of matches played till date by the player.</t>
    </r>
  </si>
  <si>
    <r>
      <t>o</t>
    </r>
    <r>
      <rPr>
        <sz val="7"/>
        <color theme="1"/>
        <rFont val="Times New Roman"/>
        <family val="1"/>
      </rPr>
      <t xml:space="preserve">   </t>
    </r>
    <r>
      <rPr>
        <sz val="11"/>
        <color theme="1"/>
        <rFont val="Calibri"/>
        <family val="2"/>
        <scheme val="minor"/>
      </rPr>
      <t>Total runs scored by the player till date.</t>
    </r>
  </si>
  <si>
    <r>
      <t>o</t>
    </r>
    <r>
      <rPr>
        <sz val="7"/>
        <color theme="1"/>
        <rFont val="Times New Roman"/>
        <family val="1"/>
      </rPr>
      <t xml:space="preserve">   </t>
    </r>
    <r>
      <rPr>
        <sz val="11"/>
        <color theme="1"/>
        <rFont val="Calibri"/>
        <family val="2"/>
        <scheme val="minor"/>
      </rPr>
      <t>Total wickets taken by the player till date.</t>
    </r>
  </si>
  <si>
    <r>
      <t>o</t>
    </r>
    <r>
      <rPr>
        <sz val="7"/>
        <color theme="1"/>
        <rFont val="Times New Roman"/>
        <family val="1"/>
      </rPr>
      <t xml:space="preserve">   </t>
    </r>
    <r>
      <rPr>
        <sz val="11"/>
        <color theme="1"/>
        <rFont val="Calibri"/>
        <family val="2"/>
        <scheme val="minor"/>
      </rPr>
      <t>Total catches taken by the player till date.</t>
    </r>
  </si>
  <si>
    <r>
      <t>·</t>
    </r>
    <r>
      <rPr>
        <sz val="7"/>
        <color theme="1"/>
        <rFont val="Times New Roman"/>
        <family val="1"/>
      </rPr>
      <t xml:space="preserve">       </t>
    </r>
    <r>
      <rPr>
        <sz val="11"/>
        <color theme="1"/>
        <rFont val="Calibri"/>
        <family val="2"/>
        <scheme val="minor"/>
      </rPr>
      <t>In addition, Mr. Khiladi has also provided us with Auction Pricing Philosophy of MPL, which includes the method for computation of auction points per player, as well as price per auction point. These have been tabulated in ‘Parameters’ tab.</t>
    </r>
  </si>
  <si>
    <t xml:space="preserve"> </t>
  </si>
  <si>
    <r>
      <t>·</t>
    </r>
    <r>
      <rPr>
        <sz val="7"/>
        <color theme="1"/>
        <rFont val="Times New Roman"/>
        <family val="1"/>
      </rPr>
      <t xml:space="preserve">       </t>
    </r>
    <r>
      <rPr>
        <sz val="11"/>
        <color theme="1"/>
        <rFont val="Calibri"/>
        <family val="2"/>
        <scheme val="minor"/>
      </rPr>
      <t>NKM Actuarial Consultants has internally simulated 3 sets of 2750 random numbers from a continuous Uniform Distribution on [0,1].</t>
    </r>
  </si>
  <si>
    <t>Data Checks:</t>
  </si>
  <si>
    <t>Random Number Checks:</t>
  </si>
  <si>
    <r>
      <rPr>
        <b/>
        <sz val="11"/>
        <color theme="1"/>
        <rFont val="Calibri"/>
        <family val="2"/>
        <scheme val="minor"/>
      </rPr>
      <t xml:space="preserve">Check 1: </t>
    </r>
    <r>
      <rPr>
        <sz val="11"/>
        <color theme="1"/>
        <rFont val="Calibri"/>
        <family val="2"/>
        <scheme val="minor"/>
      </rPr>
      <t xml:space="preserve">COUNTIF function has been used to check null values corresponding to details provided for the 110 players. There are no missing values.
</t>
    </r>
    <r>
      <rPr>
        <b/>
        <sz val="11"/>
        <color theme="1"/>
        <rFont val="Calibri"/>
        <family val="2"/>
        <scheme val="minor"/>
      </rPr>
      <t>Checks 2 to 4</t>
    </r>
    <r>
      <rPr>
        <sz val="11"/>
        <color theme="1"/>
        <rFont val="Calibri"/>
        <family val="2"/>
        <scheme val="minor"/>
      </rPr>
      <t xml:space="preserve"> compute the minimum, maximum and average statistics, respectively, for each of the players. It has been checked that all these numbers are non-negative.
The relevant excel formulae used include MIN, MAX, and AVERAGE.
</t>
    </r>
    <r>
      <rPr>
        <b/>
        <sz val="11"/>
        <color theme="1"/>
        <rFont val="Calibri"/>
        <family val="2"/>
        <scheme val="minor"/>
      </rPr>
      <t xml:space="preserve">Check 5: </t>
    </r>
    <r>
      <rPr>
        <sz val="11"/>
        <color theme="1"/>
        <rFont val="Calibri"/>
        <family val="2"/>
        <scheme val="minor"/>
      </rPr>
      <t xml:space="preserve">COUNTIF function has been used to check that the count of players in each of the teams should be 11. There are no errors observed.
</t>
    </r>
    <r>
      <rPr>
        <b/>
        <sz val="11"/>
        <color theme="1"/>
        <rFont val="Calibri"/>
        <family val="2"/>
        <scheme val="minor"/>
      </rPr>
      <t xml:space="preserve">
Check 6: </t>
    </r>
    <r>
      <rPr>
        <sz val="11"/>
        <color theme="1"/>
        <rFont val="Calibri"/>
        <family val="2"/>
        <scheme val="minor"/>
      </rPr>
      <t>For each team, minimum numbers of players in each category have been specified. Using COUNTIFS function of excel, these boundary conditions have been checked for each of the teams.</t>
    </r>
  </si>
  <si>
    <t>Descriptive Statistics</t>
  </si>
  <si>
    <t>We need to verify that the random numbers provided follow Uniform [0,1] distribution. This implies the following:</t>
  </si>
  <si>
    <r>
      <t>o</t>
    </r>
    <r>
      <rPr>
        <sz val="7"/>
        <color theme="1"/>
        <rFont val="Times New Roman"/>
        <family val="1"/>
      </rPr>
      <t xml:space="preserve">   </t>
    </r>
    <r>
      <rPr>
        <b/>
        <sz val="11"/>
        <color theme="1"/>
        <rFont val="Calibri"/>
        <family val="2"/>
        <scheme val="minor"/>
      </rPr>
      <t>Mean</t>
    </r>
    <r>
      <rPr>
        <sz val="11"/>
        <color theme="1"/>
        <rFont val="Calibri"/>
        <family val="2"/>
        <scheme val="minor"/>
      </rPr>
      <t xml:space="preserve"> of the random numbers should be 0.5. Mean has been calculated in cell D7 using AVERAGE function of excel and validated in cell G7 that difference between actual and expected mean is within tolerance.</t>
    </r>
  </si>
  <si>
    <r>
      <t>o</t>
    </r>
    <r>
      <rPr>
        <sz val="7"/>
        <color theme="1"/>
        <rFont val="Times New Roman"/>
        <family val="1"/>
      </rPr>
      <t xml:space="preserve">   </t>
    </r>
    <r>
      <rPr>
        <b/>
        <sz val="11"/>
        <color theme="1"/>
        <rFont val="Calibri"/>
        <family val="2"/>
        <scheme val="minor"/>
      </rPr>
      <t>Variance</t>
    </r>
    <r>
      <rPr>
        <sz val="11"/>
        <color theme="1"/>
        <rFont val="Calibri"/>
        <family val="2"/>
        <scheme val="minor"/>
      </rPr>
      <t xml:space="preserve"> of uniform distribution [a,b] is calculated as (b-a)^2 / 12. Given that U [0,1] is used to generate given random numbers, variance should be 0.08 (= 1/12). Variance has been calculated in cell D8 using VAR.P function of excel and validated in cell G8 that difference between actual and expected variance is within tolerance.</t>
    </r>
  </si>
  <si>
    <r>
      <t>o</t>
    </r>
    <r>
      <rPr>
        <sz val="7"/>
        <color theme="1"/>
        <rFont val="Times New Roman"/>
        <family val="1"/>
      </rPr>
      <t xml:space="preserve">   </t>
    </r>
    <r>
      <rPr>
        <b/>
        <sz val="11"/>
        <color theme="1"/>
        <rFont val="Calibri"/>
        <family val="2"/>
        <scheme val="minor"/>
      </rPr>
      <t>Minimum</t>
    </r>
    <r>
      <rPr>
        <sz val="11"/>
        <color theme="1"/>
        <rFont val="Calibri"/>
        <family val="2"/>
        <scheme val="minor"/>
      </rPr>
      <t xml:space="preserve"> random number should be greater than 0 and </t>
    </r>
    <r>
      <rPr>
        <b/>
        <sz val="11"/>
        <color theme="1"/>
        <rFont val="Calibri"/>
        <family val="2"/>
        <scheme val="minor"/>
      </rPr>
      <t>maximum</t>
    </r>
    <r>
      <rPr>
        <sz val="11"/>
        <color theme="1"/>
        <rFont val="Calibri"/>
        <family val="2"/>
        <scheme val="minor"/>
      </rPr>
      <t xml:space="preserve"> random number should be lesser than 1. These have been checked in cells G9 and G10. MIN and MAX functions of excel have been used for the same.</t>
    </r>
  </si>
  <si>
    <t>Additionally, there should not be any missing value in the random number data generated. This implies that count of random numbers should be 8,250. This has been validated in cell G6.</t>
  </si>
  <si>
    <t>Chi-Squared Test</t>
  </si>
  <si>
    <r>
      <t>A chi-squared test has also been performed, by first calculating (actual-expected)</t>
    </r>
    <r>
      <rPr>
        <vertAlign val="superscript"/>
        <sz val="11"/>
        <color theme="1"/>
        <rFont val="Calibri"/>
        <family val="2"/>
        <scheme val="minor"/>
      </rPr>
      <t>2</t>
    </r>
    <r>
      <rPr>
        <sz val="11"/>
        <color theme="1"/>
        <rFont val="Calibri"/>
        <family val="2"/>
        <scheme val="minor"/>
      </rPr>
      <t>/expected for each range in column F and then summing these across all ranges.  This total has been compared with the chi-squared test statistic (using CHISQ.INV.RT function of excel) at the appropriate degrees of freedom (cell F26 = number of ranges less 1) and a given test level (cell F27, i.e., 5%).  If the total in cell F24 is less than the test statistic, then we cannot reject the hypothesis that the random numbers come from a U [0,1] distribution at the chosen confidence level.</t>
    </r>
  </si>
  <si>
    <t>Assumptions:</t>
  </si>
  <si>
    <t>Following assumptions have been made to carry out the required projections:</t>
  </si>
  <si>
    <r>
      <t>·</t>
    </r>
    <r>
      <rPr>
        <sz val="7"/>
        <color theme="1"/>
        <rFont val="Times New Roman"/>
        <family val="1"/>
      </rPr>
      <t xml:space="preserve">       </t>
    </r>
    <r>
      <rPr>
        <sz val="11"/>
        <color theme="1"/>
        <rFont val="Calibri"/>
        <family val="2"/>
        <scheme val="minor"/>
      </rPr>
      <t>Data represents only single format. For e.g., ODI performance of players is not combined with T30 data shared.</t>
    </r>
  </si>
  <si>
    <r>
      <t>·</t>
    </r>
    <r>
      <rPr>
        <sz val="7"/>
        <color theme="1"/>
        <rFont val="Times New Roman"/>
        <family val="1"/>
      </rPr>
      <t xml:space="preserve">       </t>
    </r>
    <r>
      <rPr>
        <sz val="11"/>
        <color theme="1"/>
        <rFont val="Calibri"/>
        <family val="2"/>
        <scheme val="minor"/>
      </rPr>
      <t>The parameters identified are enough. E.g., things like economy, runs conceded per over, number of not outs, etc. do not impact the probability of a team winning a match.</t>
    </r>
  </si>
  <si>
    <r>
      <t>·</t>
    </r>
    <r>
      <rPr>
        <sz val="7"/>
        <color theme="1"/>
        <rFont val="Times New Roman"/>
        <family val="1"/>
      </rPr>
      <t xml:space="preserve">       </t>
    </r>
    <r>
      <rPr>
        <sz val="11"/>
        <color theme="1"/>
        <rFont val="Calibri"/>
        <family val="2"/>
        <scheme val="minor"/>
      </rPr>
      <t>All the 110 players will play all 25 matches.</t>
    </r>
  </si>
  <si>
    <r>
      <t>·</t>
    </r>
    <r>
      <rPr>
        <sz val="7"/>
        <color theme="1"/>
        <rFont val="Times New Roman"/>
        <family val="1"/>
      </rPr>
      <t xml:space="preserve">       </t>
    </r>
    <r>
      <rPr>
        <sz val="11"/>
        <color theme="1"/>
        <rFont val="Calibri"/>
        <family val="2"/>
        <scheme val="minor"/>
      </rPr>
      <t>No player gets injured and all 11 players from each team continue to play during 25 matches.</t>
    </r>
  </si>
  <si>
    <r>
      <t>·</t>
    </r>
    <r>
      <rPr>
        <sz val="7"/>
        <color theme="1"/>
        <rFont val="Times New Roman"/>
        <family val="1"/>
      </rPr>
      <t xml:space="preserve">       </t>
    </r>
    <r>
      <rPr>
        <sz val="11"/>
        <color theme="1"/>
        <rFont val="Calibri"/>
        <family val="2"/>
        <scheme val="minor"/>
      </rPr>
      <t>There is no impact (on either points or profits) of one teams’ performance vs any other during the 25 matches.</t>
    </r>
  </si>
  <si>
    <r>
      <t>·</t>
    </r>
    <r>
      <rPr>
        <sz val="7"/>
        <color theme="1"/>
        <rFont val="Times New Roman"/>
        <family val="1"/>
      </rPr>
      <t xml:space="preserve">       </t>
    </r>
    <r>
      <rPr>
        <sz val="11"/>
        <color theme="1"/>
        <rFont val="Calibri"/>
        <family val="2"/>
        <scheme val="minor"/>
      </rPr>
      <t>Each player’s performance is independent of the opponent.</t>
    </r>
  </si>
  <si>
    <r>
      <t>·</t>
    </r>
    <r>
      <rPr>
        <sz val="7"/>
        <color theme="1"/>
        <rFont val="Times New Roman"/>
        <family val="1"/>
      </rPr>
      <t xml:space="preserve">       </t>
    </r>
    <r>
      <rPr>
        <sz val="11"/>
        <color theme="1"/>
        <rFont val="Calibri"/>
        <family val="2"/>
        <scheme val="minor"/>
      </rPr>
      <t>No other points are to be awarded to either the player or to the winning team e.g., for winning a match or for scoring a six, four, century, etc.</t>
    </r>
  </si>
  <si>
    <r>
      <t>·</t>
    </r>
    <r>
      <rPr>
        <sz val="7"/>
        <color theme="1"/>
        <rFont val="Times New Roman"/>
        <family val="1"/>
      </rPr>
      <t xml:space="preserve">       </t>
    </r>
    <r>
      <rPr>
        <sz val="11"/>
        <color theme="1"/>
        <rFont val="Calibri"/>
        <family val="2"/>
        <scheme val="minor"/>
      </rPr>
      <t>The profits of franchise owner are tournament winnings minus auction price paid, and there are no additional income or costs.</t>
    </r>
  </si>
  <si>
    <t>Averages</t>
  </si>
  <si>
    <r>
      <t>·</t>
    </r>
    <r>
      <rPr>
        <sz val="7"/>
        <color theme="1"/>
        <rFont val="Times New Roman"/>
        <family val="1"/>
      </rPr>
      <t xml:space="preserve">       </t>
    </r>
    <r>
      <rPr>
        <sz val="11"/>
        <color theme="1"/>
        <rFont val="Calibri"/>
        <family val="2"/>
        <scheme val="minor"/>
      </rPr>
      <t>In columns B through H, data for players has been fetched from ‘Player-Wise Data’ sheet.</t>
    </r>
  </si>
  <si>
    <r>
      <t>·</t>
    </r>
    <r>
      <rPr>
        <sz val="7"/>
        <color theme="1"/>
        <rFont val="Times New Roman"/>
        <family val="1"/>
      </rPr>
      <t xml:space="preserve">       </t>
    </r>
    <r>
      <rPr>
        <sz val="11"/>
        <color theme="1"/>
        <rFont val="Calibri"/>
        <family val="2"/>
        <scheme val="minor"/>
      </rPr>
      <t>In cell I3, average runs per match have been computed for first player by dividing total runs scored by the player (F3) by total matches played by the player (E3).</t>
    </r>
  </si>
  <si>
    <r>
      <t>·</t>
    </r>
    <r>
      <rPr>
        <sz val="7"/>
        <color theme="1"/>
        <rFont val="Times New Roman"/>
        <family val="1"/>
      </rPr>
      <t xml:space="preserve">       </t>
    </r>
    <r>
      <rPr>
        <sz val="11"/>
        <color theme="1"/>
        <rFont val="Calibri"/>
        <family val="2"/>
        <scheme val="minor"/>
      </rPr>
      <t>The formula has been dragged till cell I112 to compute average runs for each of the 110 players.</t>
    </r>
  </si>
  <si>
    <r>
      <t>·</t>
    </r>
    <r>
      <rPr>
        <sz val="7"/>
        <color theme="1"/>
        <rFont val="Times New Roman"/>
        <family val="1"/>
      </rPr>
      <t xml:space="preserve">       </t>
    </r>
    <r>
      <rPr>
        <sz val="11"/>
        <color theme="1"/>
        <rFont val="Calibri"/>
        <family val="2"/>
        <scheme val="minor"/>
      </rPr>
      <t>In cells I114 to I117, similar statistic has been produced for each player category and in cells I119 to I128 for each team using SUMIF function of excel.</t>
    </r>
  </si>
  <si>
    <r>
      <t>·</t>
    </r>
    <r>
      <rPr>
        <sz val="7"/>
        <color theme="1"/>
        <rFont val="Times New Roman"/>
        <family val="1"/>
      </rPr>
      <t xml:space="preserve">       </t>
    </r>
    <r>
      <rPr>
        <sz val="11"/>
        <color theme="1"/>
        <rFont val="Calibri"/>
        <family val="2"/>
        <scheme val="minor"/>
      </rPr>
      <t>Similarly, average wickets and average catches have been calculated in columns J and K, respectively.</t>
    </r>
  </si>
  <si>
    <r>
      <t>·</t>
    </r>
    <r>
      <rPr>
        <sz val="7"/>
        <color theme="1"/>
        <rFont val="Times New Roman"/>
        <family val="1"/>
      </rPr>
      <t xml:space="preserve">       </t>
    </r>
    <r>
      <rPr>
        <sz val="11"/>
        <color theme="1"/>
        <rFont val="Calibri"/>
        <family val="2"/>
        <scheme val="minor"/>
      </rPr>
      <t>In column L, auction price per player has been derived using the prescribed formula.</t>
    </r>
  </si>
  <si>
    <r>
      <t>o</t>
    </r>
    <r>
      <rPr>
        <sz val="7"/>
        <color theme="1"/>
        <rFont val="Times New Roman"/>
        <family val="1"/>
      </rPr>
      <t xml:space="preserve">  </t>
    </r>
    <r>
      <rPr>
        <sz val="11"/>
        <color theme="1"/>
        <rFont val="Calibri"/>
        <family val="2"/>
        <scheme val="minor"/>
      </rPr>
      <t>Statistics derived in columns I to K have been used, along with the information tabulated in ‘Parameters’ sheet.</t>
    </r>
  </si>
  <si>
    <r>
      <t>o</t>
    </r>
    <r>
      <rPr>
        <sz val="7"/>
        <color theme="1"/>
        <rFont val="Times New Roman"/>
        <family val="1"/>
      </rPr>
      <t xml:space="preserve">  </t>
    </r>
    <r>
      <rPr>
        <sz val="11"/>
        <color theme="1"/>
        <rFont val="Calibri"/>
        <family val="2"/>
        <scheme val="minor"/>
      </rPr>
      <t>Additionally, MROUND function of excel has been used to round the auction price to nearest 25,000.</t>
    </r>
  </si>
  <si>
    <r>
      <t>o</t>
    </r>
    <r>
      <rPr>
        <sz val="7"/>
        <color theme="1"/>
        <rFont val="Times New Roman"/>
        <family val="1"/>
      </rPr>
      <t xml:space="preserve">   </t>
    </r>
    <r>
      <rPr>
        <sz val="11"/>
        <color theme="1"/>
        <rFont val="Calibri"/>
        <family val="2"/>
        <scheme val="minor"/>
      </rPr>
      <t>This sheet simulates the runs that each player is expected to score in each of the next 25 matches that he is expected to play.</t>
    </r>
  </si>
  <si>
    <r>
      <t>o</t>
    </r>
    <r>
      <rPr>
        <sz val="7"/>
        <color theme="1"/>
        <rFont val="Times New Roman"/>
        <family val="1"/>
      </rPr>
      <t xml:space="preserve">   </t>
    </r>
    <r>
      <rPr>
        <sz val="11"/>
        <color theme="1"/>
        <rFont val="Calibri"/>
        <family val="2"/>
        <scheme val="minor"/>
      </rPr>
      <t>The formula used to simulate runs is as provided.</t>
    </r>
  </si>
  <si>
    <r>
      <t>o</t>
    </r>
    <r>
      <rPr>
        <sz val="7"/>
        <color theme="1"/>
        <rFont val="Times New Roman"/>
        <family val="1"/>
      </rPr>
      <t xml:space="preserve">   </t>
    </r>
    <r>
      <rPr>
        <sz val="11"/>
        <color theme="1"/>
        <rFont val="Calibri"/>
        <family val="2"/>
        <scheme val="minor"/>
      </rPr>
      <t>Random numbers used for simulation are picked from sheet ‘Random Numbers’.</t>
    </r>
  </si>
  <si>
    <r>
      <t>o</t>
    </r>
    <r>
      <rPr>
        <sz val="7"/>
        <color theme="1"/>
        <rFont val="Times New Roman"/>
        <family val="1"/>
      </rPr>
      <t xml:space="preserve">   </t>
    </r>
    <r>
      <rPr>
        <sz val="11"/>
        <color theme="1"/>
        <rFont val="Calibri"/>
        <family val="2"/>
        <scheme val="minor"/>
      </rPr>
      <t>Relevant excel formulae to be used include VLOOKUP and EXP. The simulated run has been rounded to nearest integer using ROUND formula of excel.</t>
    </r>
  </si>
  <si>
    <r>
      <t>Sheets ‘Wickets’ and ‘Catches’ have been produced on similar lines, with only change being random number being picked from respective tables on ‘Random Numbers’ sheet.</t>
    </r>
    <r>
      <rPr>
        <b/>
        <u/>
        <sz val="11"/>
        <color rgb="FFFF0000"/>
        <rFont val="Calibri"/>
        <family val="2"/>
        <scheme val="minor"/>
      </rPr>
      <t xml:space="preserve"> </t>
    </r>
  </si>
  <si>
    <t>Tournament Results</t>
  </si>
  <si>
    <r>
      <t>o</t>
    </r>
    <r>
      <rPr>
        <sz val="7"/>
        <color theme="1"/>
        <rFont val="Times New Roman"/>
        <family val="1"/>
      </rPr>
      <t xml:space="preserve">   </t>
    </r>
    <r>
      <rPr>
        <sz val="11"/>
        <color theme="1"/>
        <rFont val="Calibri"/>
        <family val="2"/>
        <scheme val="minor"/>
      </rPr>
      <t>This sheet summarizes the outcomes of simulations carried out in previous sheets and also rank orders the teams basis criteria to be evaluated by Mr. Khiladi.</t>
    </r>
  </si>
  <si>
    <r>
      <t>o</t>
    </r>
    <r>
      <rPr>
        <sz val="7"/>
        <color theme="1"/>
        <rFont val="Times New Roman"/>
        <family val="1"/>
      </rPr>
      <t xml:space="preserve">   </t>
    </r>
    <r>
      <rPr>
        <sz val="11"/>
        <color theme="1"/>
        <rFont val="Calibri"/>
        <family val="2"/>
        <scheme val="minor"/>
      </rPr>
      <t>In Table 1, Columns C, D, and E tabulate the total runs, wickets, and catches, respectively, expected to be scored/taken by each of the 10 teams over the course of the league.</t>
    </r>
  </si>
  <si>
    <r>
      <t>o</t>
    </r>
    <r>
      <rPr>
        <sz val="7"/>
        <color theme="1"/>
        <rFont val="Times New Roman"/>
        <family val="1"/>
      </rPr>
      <t xml:space="preserve">   </t>
    </r>
    <r>
      <rPr>
        <sz val="11"/>
        <color theme="1"/>
        <rFont val="Calibri"/>
        <family val="2"/>
        <scheme val="minor"/>
      </rPr>
      <t>This is done using SUMIF formula of excel applied on simulated outcomes of the matches.</t>
    </r>
  </si>
  <si>
    <r>
      <t>o</t>
    </r>
    <r>
      <rPr>
        <sz val="7"/>
        <color theme="1"/>
        <rFont val="Times New Roman"/>
        <family val="1"/>
      </rPr>
      <t xml:space="preserve">   </t>
    </r>
    <r>
      <rPr>
        <sz val="11"/>
        <color theme="1"/>
        <rFont val="Calibri"/>
        <family val="2"/>
        <scheme val="minor"/>
      </rPr>
      <t>In Table 2, Columns C, D, and E estimate the total points for runs, wickets, and catches, respectively, that each team is likely to yield as per auction rules. Total points for each team are calculated by adding these up in column F.</t>
    </r>
  </si>
  <si>
    <r>
      <t>o</t>
    </r>
    <r>
      <rPr>
        <sz val="7"/>
        <color theme="1"/>
        <rFont val="Times New Roman"/>
        <family val="1"/>
      </rPr>
      <t xml:space="preserve">   </t>
    </r>
    <r>
      <rPr>
        <sz val="11"/>
        <color theme="1"/>
        <rFont val="Calibri"/>
        <family val="2"/>
        <scheme val="minor"/>
      </rPr>
      <t>Column G ranks the teams basis total estimated points using RANK.AVG function of excel.</t>
    </r>
  </si>
  <si>
    <r>
      <t>o</t>
    </r>
    <r>
      <rPr>
        <sz val="7"/>
        <color theme="1"/>
        <rFont val="Times New Roman"/>
        <family val="1"/>
      </rPr>
      <t xml:space="preserve">   </t>
    </r>
    <r>
      <rPr>
        <sz val="11"/>
        <color theme="1"/>
        <rFont val="Calibri"/>
        <family val="2"/>
        <scheme val="minor"/>
      </rPr>
      <t>Conditional formatting has been used to identify team Iota as the team which is expected to score maximum points.</t>
    </r>
  </si>
  <si>
    <r>
      <t>o</t>
    </r>
    <r>
      <rPr>
        <sz val="7"/>
        <color theme="1"/>
        <rFont val="Times New Roman"/>
        <family val="1"/>
      </rPr>
      <t xml:space="preserve">   </t>
    </r>
    <r>
      <rPr>
        <sz val="11"/>
        <color theme="1"/>
        <rFont val="Calibri"/>
        <family val="2"/>
        <scheme val="minor"/>
      </rPr>
      <t>In column H, total winnings for team owners are computed for each team by multiplying total estimated points by Prize money per point (as provided).</t>
    </r>
  </si>
  <si>
    <r>
      <t>o</t>
    </r>
    <r>
      <rPr>
        <sz val="7"/>
        <color theme="1"/>
        <rFont val="Times New Roman"/>
        <family val="1"/>
      </rPr>
      <t xml:space="preserve">   </t>
    </r>
    <r>
      <rPr>
        <sz val="11"/>
        <color theme="1"/>
        <rFont val="Calibri"/>
        <family val="2"/>
        <scheme val="minor"/>
      </rPr>
      <t>Total auction price for each team is taken in column I as total of auction prices of each of the team players (summed up from sheet ‘Averages’).</t>
    </r>
  </si>
  <si>
    <r>
      <t>o</t>
    </r>
    <r>
      <rPr>
        <sz val="7"/>
        <color theme="1"/>
        <rFont val="Times New Roman"/>
        <family val="1"/>
      </rPr>
      <t xml:space="preserve">   </t>
    </r>
    <r>
      <rPr>
        <sz val="11"/>
        <color theme="1"/>
        <rFont val="Calibri"/>
        <family val="2"/>
        <scheme val="minor"/>
      </rPr>
      <t>In Column J, Net Profit for team owner is calculated as Auction Price Paid for the team (col H) less Total expected winnings (col I).</t>
    </r>
  </si>
  <si>
    <r>
      <t>o</t>
    </r>
    <r>
      <rPr>
        <sz val="7"/>
        <color theme="1"/>
        <rFont val="Times New Roman"/>
        <family val="1"/>
      </rPr>
      <t xml:space="preserve">   </t>
    </r>
    <r>
      <rPr>
        <sz val="11"/>
        <color theme="1"/>
        <rFont val="Calibri"/>
        <family val="2"/>
        <scheme val="minor"/>
      </rPr>
      <t>Conditional formatting has been used to identify team Epsilon as the team which is expected to maximize the owners’ profits.</t>
    </r>
  </si>
  <si>
    <r>
      <t>·</t>
    </r>
    <r>
      <rPr>
        <sz val="7"/>
        <color theme="1"/>
        <rFont val="Times New Roman"/>
        <family val="1"/>
      </rPr>
      <t xml:space="preserve">       </t>
    </r>
    <r>
      <rPr>
        <sz val="11"/>
        <color theme="1"/>
        <rFont val="Calibri"/>
        <family val="2"/>
        <scheme val="minor"/>
      </rPr>
      <t>Calculates auction price for each player by calculating relevant statistics, i.e., average runs per match, average wickets per match, and average catches per match.</t>
    </r>
  </si>
  <si>
    <r>
      <t>·</t>
    </r>
    <r>
      <rPr>
        <sz val="7"/>
        <color theme="1"/>
        <rFont val="Times New Roman"/>
        <family val="1"/>
      </rPr>
      <t xml:space="preserve">       </t>
    </r>
    <r>
      <rPr>
        <sz val="11"/>
        <color theme="1"/>
        <rFont val="Calibri"/>
        <family val="2"/>
        <scheme val="minor"/>
      </rPr>
      <t>Projects, for each of the 110 players, runs, wickets, and catches over 25 MPL matches using simulated random numbers.</t>
    </r>
  </si>
  <si>
    <r>
      <t>·</t>
    </r>
    <r>
      <rPr>
        <sz val="7"/>
        <color theme="1"/>
        <rFont val="Times New Roman"/>
        <family val="1"/>
      </rPr>
      <t xml:space="preserve">       </t>
    </r>
    <r>
      <rPr>
        <sz val="11"/>
        <color theme="1"/>
        <rFont val="Calibri"/>
        <family val="2"/>
        <scheme val="minor"/>
      </rPr>
      <t>Determines the team that Mr. Khiladi should chose to bet on in MPL, based on two criteria:</t>
    </r>
  </si>
  <si>
    <r>
      <t>o</t>
    </r>
    <r>
      <rPr>
        <sz val="7"/>
        <color theme="1"/>
        <rFont val="Times New Roman"/>
        <family val="1"/>
      </rPr>
      <t xml:space="preserve">   </t>
    </r>
    <r>
      <rPr>
        <sz val="11"/>
        <color theme="1"/>
        <rFont val="Calibri"/>
        <family val="2"/>
        <scheme val="minor"/>
      </rPr>
      <t>Team which is likely to score maximum points in the tournament.</t>
    </r>
  </si>
  <si>
    <r>
      <t>o</t>
    </r>
    <r>
      <rPr>
        <sz val="7"/>
        <color theme="1"/>
        <rFont val="Times New Roman"/>
        <family val="1"/>
      </rPr>
      <t xml:space="preserve">   </t>
    </r>
    <r>
      <rPr>
        <sz val="11"/>
        <color theme="1"/>
        <rFont val="Calibri"/>
        <family val="2"/>
        <scheme val="minor"/>
      </rPr>
      <t>Team which is likely to maximize Mr. Khiladi’s profit by investing by MPL.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</si>
</sst>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_ * #,##0_ ;_ * \-#,##0_ ;_ * &quot;-&quot;??_ ;_ @_ "/>
    <numFmt numFmtId="165" formatCode="0.0"/>
    <numFmt numFmtId="166" formatCode="#,##0.0"/>
    <numFmt numFmtId="167" formatCode="0.0%"/>
    <numFmt numFmtId="168" formatCode="0.000%"/>
  </numFmts>
  <fonts count="22"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b/>
      <u/>
      <sz val="10"/>
      <name val="Calibri"/>
      <family val="2"/>
      <scheme val="minor"/>
    </font>
    <font>
      <i/>
      <sz val="10"/>
      <color theme="1"/>
      <name val="Calibri"/>
      <family val="2"/>
      <scheme val="minor"/>
    </font>
    <font>
      <b/>
      <u/>
      <sz val="10"/>
      <color theme="1"/>
      <name val="Calibri"/>
      <family val="2"/>
      <scheme val="minor"/>
    </font>
    <font>
      <b/>
      <i/>
      <sz val="10"/>
      <name val="Calibri"/>
      <family val="2"/>
      <scheme val="minor"/>
    </font>
    <font>
      <b/>
      <vertAlign val="superscript"/>
      <sz val="10"/>
      <name val="Calibri"/>
      <family val="2"/>
      <scheme val="minor"/>
    </font>
    <font>
      <b/>
      <sz val="11"/>
      <color theme="1"/>
      <name val="Calibri"/>
      <family val="2"/>
      <scheme val="minor"/>
    </font>
    <font>
      <sz val="16"/>
      <color rgb="FF2F5496"/>
      <name val="Calibri Light"/>
      <family val="2"/>
    </font>
    <font>
      <sz val="11"/>
      <color theme="1"/>
      <name val="Symbol"/>
      <family val="1"/>
      <charset val="2"/>
    </font>
    <font>
      <sz val="7"/>
      <color theme="1"/>
      <name val="Times New Roman"/>
      <family val="1"/>
    </font>
    <font>
      <sz val="11"/>
      <color theme="1"/>
      <name val="Courier New"/>
      <family val="3"/>
    </font>
    <font>
      <b/>
      <sz val="20"/>
      <color theme="1"/>
      <name val="Calibri Light"/>
      <family val="2"/>
    </font>
    <font>
      <b/>
      <sz val="16"/>
      <color rgb="FF2F5496"/>
      <name val="Calibri Light"/>
      <family val="2"/>
    </font>
    <font>
      <vertAlign val="superscript"/>
      <sz val="11"/>
      <color theme="1"/>
      <name val="Calibri"/>
      <family val="2"/>
      <scheme val="minor"/>
    </font>
    <font>
      <b/>
      <u/>
      <sz val="11"/>
      <color rgb="FFFF0000"/>
      <name val="Calibri"/>
      <family val="2"/>
      <scheme val="minor"/>
    </font>
    <font>
      <b/>
      <u/>
      <sz val="14"/>
      <color rgb="FF2F5496"/>
      <name val="Calibri Light"/>
      <family val="2"/>
    </font>
    <font>
      <b/>
      <sz val="14"/>
      <color rgb="FF2F5496"/>
      <name val="Calibri Light"/>
      <family val="2"/>
    </font>
  </fonts>
  <fills count="10">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s>
  <borders count="1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39">
    <xf numFmtId="0" fontId="0" fillId="0" borderId="0" xfId="0"/>
    <xf numFmtId="0" fontId="2" fillId="0" borderId="0" xfId="0" applyFont="1" applyAlignment="1">
      <alignment vertical="center"/>
    </xf>
    <xf numFmtId="3" fontId="2" fillId="0" borderId="0" xfId="0" applyNumberFormat="1" applyFont="1" applyAlignment="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3" fontId="4" fillId="0" borderId="0" xfId="0" applyNumberFormat="1" applyFont="1" applyAlignment="1">
      <alignment horizontal="center" vertical="center"/>
    </xf>
    <xf numFmtId="0" fontId="5" fillId="0" borderId="0" xfId="0" applyFont="1" applyAlignment="1">
      <alignment horizontal="left" vertical="center"/>
    </xf>
    <xf numFmtId="3" fontId="4" fillId="0" borderId="0" xfId="0" applyNumberFormat="1" applyFont="1" applyAlignment="1">
      <alignment horizontal="left" vertical="center"/>
    </xf>
    <xf numFmtId="0" fontId="4" fillId="0" borderId="0" xfId="0" applyFont="1" applyAlignment="1">
      <alignment horizontal="left" vertical="center"/>
    </xf>
    <xf numFmtId="9" fontId="2" fillId="0" borderId="0" xfId="0" applyNumberFormat="1" applyFont="1" applyAlignment="1">
      <alignment horizontal="center" vertical="center"/>
    </xf>
    <xf numFmtId="3" fontId="3" fillId="0" borderId="0" xfId="0" applyNumberFormat="1" applyFont="1" applyAlignment="1">
      <alignment horizontal="center" vertical="center"/>
    </xf>
    <xf numFmtId="3" fontId="5" fillId="0" borderId="0" xfId="0" applyNumberFormat="1"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165" fontId="4" fillId="0" borderId="0" xfId="0" applyNumberFormat="1" applyFont="1" applyAlignment="1">
      <alignment horizontal="center" vertical="center"/>
    </xf>
    <xf numFmtId="0" fontId="3" fillId="0" borderId="0" xfId="0" applyFont="1" applyAlignment="1">
      <alignment horizontal="left" vertical="center"/>
    </xf>
    <xf numFmtId="3" fontId="3" fillId="0" borderId="0" xfId="0" applyNumberFormat="1" applyFont="1" applyAlignment="1">
      <alignment horizontal="left" vertical="center"/>
    </xf>
    <xf numFmtId="9" fontId="3" fillId="0" borderId="8" xfId="0" applyNumberFormat="1" applyFont="1" applyBorder="1" applyAlignment="1">
      <alignment horizontal="center"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8" fillId="0" borderId="0" xfId="0" applyFont="1" applyAlignment="1">
      <alignment horizontal="left" vertical="center"/>
    </xf>
    <xf numFmtId="165" fontId="2" fillId="0" borderId="0" xfId="0" applyNumberFormat="1" applyFont="1" applyAlignment="1">
      <alignment horizontal="center" vertical="center"/>
    </xf>
    <xf numFmtId="165" fontId="2" fillId="0" borderId="5" xfId="0" applyNumberFormat="1" applyFont="1" applyBorder="1" applyAlignment="1">
      <alignment horizontal="center" vertical="center"/>
    </xf>
    <xf numFmtId="3" fontId="2" fillId="0" borderId="2" xfId="0" applyNumberFormat="1" applyFont="1" applyBorder="1" applyAlignment="1">
      <alignment horizontal="center" vertical="center"/>
    </xf>
    <xf numFmtId="3" fontId="2" fillId="0" borderId="5" xfId="0" applyNumberFormat="1" applyFont="1" applyBorder="1" applyAlignment="1">
      <alignment horizontal="center" vertical="center"/>
    </xf>
    <xf numFmtId="3" fontId="2" fillId="0" borderId="4" xfId="0" applyNumberFormat="1" applyFont="1" applyBorder="1" applyAlignment="1">
      <alignment horizontal="center" vertical="center"/>
    </xf>
    <xf numFmtId="166" fontId="2" fillId="0" borderId="0" xfId="0" applyNumberFormat="1" applyFont="1" applyAlignment="1">
      <alignment horizontal="center" vertical="center"/>
    </xf>
    <xf numFmtId="166" fontId="2" fillId="0" borderId="5" xfId="0" applyNumberFormat="1" applyFont="1" applyBorder="1" applyAlignment="1">
      <alignment horizontal="center" vertical="center"/>
    </xf>
    <xf numFmtId="3" fontId="5" fillId="0" borderId="6" xfId="0" applyNumberFormat="1" applyFont="1" applyBorder="1" applyAlignment="1">
      <alignment horizontal="center" vertical="center"/>
    </xf>
    <xf numFmtId="3" fontId="5" fillId="0" borderId="8" xfId="0" applyNumberFormat="1" applyFont="1" applyBorder="1" applyAlignment="1">
      <alignment horizontal="center" vertical="center"/>
    </xf>
    <xf numFmtId="3" fontId="5" fillId="0" borderId="7" xfId="0" applyNumberFormat="1" applyFont="1" applyBorder="1" applyAlignment="1">
      <alignment horizontal="center" vertical="center"/>
    </xf>
    <xf numFmtId="1" fontId="4" fillId="0" borderId="1" xfId="0" applyNumberFormat="1" applyFont="1" applyBorder="1" applyAlignment="1">
      <alignment horizontal="center" vertical="center"/>
    </xf>
    <xf numFmtId="1" fontId="4" fillId="0" borderId="3" xfId="0" applyNumberFormat="1" applyFont="1" applyBorder="1" applyAlignment="1">
      <alignment horizontal="center" vertical="center"/>
    </xf>
    <xf numFmtId="3" fontId="4" fillId="0" borderId="5" xfId="0" applyNumberFormat="1" applyFont="1" applyBorder="1" applyAlignment="1">
      <alignment horizontal="center" vertical="center"/>
    </xf>
    <xf numFmtId="3" fontId="2" fillId="0" borderId="1" xfId="0" applyNumberFormat="1" applyFont="1" applyBorder="1" applyAlignment="1">
      <alignment horizontal="center" vertical="center"/>
    </xf>
    <xf numFmtId="3" fontId="2" fillId="0" borderId="3" xfId="0" applyNumberFormat="1" applyFont="1" applyBorder="1" applyAlignment="1">
      <alignment horizontal="center" vertical="center"/>
    </xf>
    <xf numFmtId="1" fontId="5" fillId="0" borderId="1" xfId="0" applyNumberFormat="1" applyFont="1" applyBorder="1" applyAlignment="1">
      <alignment horizontal="left" vertical="center"/>
    </xf>
    <xf numFmtId="1" fontId="5" fillId="0" borderId="3" xfId="0" applyNumberFormat="1" applyFont="1" applyBorder="1" applyAlignment="1">
      <alignment horizontal="left" vertical="center"/>
    </xf>
    <xf numFmtId="0" fontId="5" fillId="0" borderId="1" xfId="0" applyFont="1" applyBorder="1" applyAlignment="1">
      <alignment horizontal="left" vertical="center"/>
    </xf>
    <xf numFmtId="0" fontId="5" fillId="0" borderId="3" xfId="0" applyFont="1" applyBorder="1" applyAlignment="1">
      <alignment horizontal="left" vertical="center"/>
    </xf>
    <xf numFmtId="1" fontId="2" fillId="0" borderId="0" xfId="0" applyNumberFormat="1" applyFont="1" applyAlignment="1">
      <alignment horizontal="center" vertical="center"/>
    </xf>
    <xf numFmtId="165" fontId="4" fillId="0" borderId="1" xfId="0" applyNumberFormat="1" applyFont="1" applyBorder="1" applyAlignment="1">
      <alignment horizontal="center" vertical="center"/>
    </xf>
    <xf numFmtId="165" fontId="4" fillId="0" borderId="2" xfId="0" applyNumberFormat="1" applyFont="1" applyBorder="1" applyAlignment="1">
      <alignment horizontal="center" vertical="center"/>
    </xf>
    <xf numFmtId="165" fontId="4" fillId="0" borderId="3" xfId="0" applyNumberFormat="1" applyFont="1" applyBorder="1" applyAlignment="1">
      <alignment horizontal="center" vertical="center"/>
    </xf>
    <xf numFmtId="165" fontId="4" fillId="0" borderId="5" xfId="0" applyNumberFormat="1" applyFont="1" applyBorder="1" applyAlignment="1">
      <alignment horizontal="center" vertical="center"/>
    </xf>
    <xf numFmtId="165" fontId="4" fillId="0" borderId="4" xfId="0" applyNumberFormat="1" applyFont="1" applyBorder="1" applyAlignment="1">
      <alignment horizontal="center" vertical="center"/>
    </xf>
    <xf numFmtId="166" fontId="2" fillId="0" borderId="2" xfId="0" applyNumberFormat="1" applyFont="1" applyBorder="1" applyAlignment="1">
      <alignment horizontal="center" vertical="center"/>
    </xf>
    <xf numFmtId="166" fontId="2" fillId="0" borderId="4" xfId="0" applyNumberFormat="1" applyFont="1" applyBorder="1" applyAlignment="1">
      <alignment horizontal="center" vertical="center"/>
    </xf>
    <xf numFmtId="3" fontId="4" fillId="0" borderId="2" xfId="0" applyNumberFormat="1" applyFont="1" applyBorder="1" applyAlignment="1">
      <alignment horizontal="center" vertical="center"/>
    </xf>
    <xf numFmtId="3" fontId="4" fillId="0" borderId="4" xfId="0" applyNumberFormat="1" applyFont="1" applyBorder="1" applyAlignment="1">
      <alignment horizontal="center" vertical="center"/>
    </xf>
    <xf numFmtId="1" fontId="4" fillId="0" borderId="0" xfId="0" applyNumberFormat="1" applyFont="1" applyAlignment="1">
      <alignment horizontal="left" vertical="center"/>
    </xf>
    <xf numFmtId="1" fontId="4" fillId="0" borderId="5" xfId="0" applyNumberFormat="1" applyFont="1" applyBorder="1" applyAlignment="1">
      <alignment horizontal="left" vertical="center"/>
    </xf>
    <xf numFmtId="3" fontId="5" fillId="0" borderId="8" xfId="0" applyNumberFormat="1" applyFont="1" applyBorder="1" applyAlignment="1">
      <alignment horizontal="left" vertical="center"/>
    </xf>
    <xf numFmtId="1" fontId="2" fillId="0" borderId="2" xfId="0" applyNumberFormat="1" applyFont="1" applyBorder="1" applyAlignment="1">
      <alignment horizontal="center" vertical="center"/>
    </xf>
    <xf numFmtId="1" fontId="2" fillId="0" borderId="5" xfId="0" applyNumberFormat="1" applyFont="1" applyBorder="1" applyAlignment="1">
      <alignment horizontal="center" vertical="center"/>
    </xf>
    <xf numFmtId="1" fontId="2" fillId="0" borderId="4" xfId="0" applyNumberFormat="1" applyFont="1" applyBorder="1" applyAlignment="1">
      <alignment horizontal="center" vertical="center"/>
    </xf>
    <xf numFmtId="1" fontId="5" fillId="2" borderId="6" xfId="0" applyNumberFormat="1" applyFont="1" applyFill="1" applyBorder="1" applyAlignment="1">
      <alignment horizontal="left" vertical="center"/>
    </xf>
    <xf numFmtId="3" fontId="3" fillId="2" borderId="8" xfId="0" applyNumberFormat="1" applyFont="1" applyFill="1" applyBorder="1" applyAlignment="1">
      <alignment horizontal="center" vertical="center"/>
    </xf>
    <xf numFmtId="3" fontId="3" fillId="2" borderId="7" xfId="0" applyNumberFormat="1" applyFont="1" applyFill="1" applyBorder="1" applyAlignment="1">
      <alignment horizontal="center" vertical="center"/>
    </xf>
    <xf numFmtId="3" fontId="3" fillId="2" borderId="6" xfId="0" applyNumberFormat="1" applyFont="1" applyFill="1" applyBorder="1" applyAlignment="1">
      <alignment horizontal="center" vertical="center"/>
    </xf>
    <xf numFmtId="0" fontId="7" fillId="0" borderId="0" xfId="0" quotePrefix="1" applyFont="1" applyAlignment="1">
      <alignment vertical="center"/>
    </xf>
    <xf numFmtId="3" fontId="7" fillId="0" borderId="0" xfId="0" applyNumberFormat="1" applyFont="1" applyAlignment="1">
      <alignment horizontal="left" vertical="center"/>
    </xf>
    <xf numFmtId="0" fontId="9" fillId="0" borderId="0" xfId="0" applyFont="1" applyAlignment="1">
      <alignment horizontal="center" vertical="center"/>
    </xf>
    <xf numFmtId="0" fontId="6" fillId="4" borderId="0" xfId="0" applyFont="1" applyFill="1" applyAlignment="1">
      <alignment horizontal="left" vertical="center"/>
    </xf>
    <xf numFmtId="0" fontId="4" fillId="4" borderId="0" xfId="0" applyFont="1" applyFill="1" applyAlignment="1">
      <alignment horizontal="center" vertical="center"/>
    </xf>
    <xf numFmtId="164" fontId="4" fillId="0" borderId="0" xfId="1" applyNumberFormat="1" applyFont="1" applyAlignment="1">
      <alignment horizontal="center" vertical="center"/>
    </xf>
    <xf numFmtId="43" fontId="4" fillId="0" borderId="0" xfId="0" applyNumberFormat="1" applyFont="1" applyAlignment="1">
      <alignment horizontal="center" vertical="center"/>
    </xf>
    <xf numFmtId="3" fontId="5" fillId="5" borderId="7" xfId="0" applyNumberFormat="1" applyFont="1" applyFill="1" applyBorder="1" applyAlignment="1">
      <alignment horizontal="center" vertical="center"/>
    </xf>
    <xf numFmtId="3" fontId="4" fillId="5" borderId="2" xfId="0" applyNumberFormat="1" applyFont="1" applyFill="1" applyBorder="1" applyAlignment="1">
      <alignment horizontal="center" vertical="center"/>
    </xf>
    <xf numFmtId="3" fontId="4" fillId="5" borderId="4" xfId="0" applyNumberFormat="1" applyFont="1" applyFill="1" applyBorder="1" applyAlignment="1">
      <alignment horizontal="center" vertical="center"/>
    </xf>
    <xf numFmtId="0" fontId="5" fillId="0" borderId="6" xfId="0" applyFont="1" applyBorder="1" applyAlignment="1">
      <alignment horizontal="left" vertical="center"/>
    </xf>
    <xf numFmtId="3" fontId="8" fillId="0" borderId="0" xfId="0" applyNumberFormat="1" applyFont="1" applyAlignment="1">
      <alignment horizontal="center" vertical="center"/>
    </xf>
    <xf numFmtId="0" fontId="6"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5" fillId="0" borderId="2" xfId="0" applyFont="1" applyBorder="1" applyAlignment="1">
      <alignment horizontal="center" vertical="center"/>
    </xf>
    <xf numFmtId="167" fontId="4" fillId="0" borderId="0" xfId="0" applyNumberFormat="1" applyFont="1" applyAlignment="1">
      <alignment horizontal="center" vertical="center"/>
    </xf>
    <xf numFmtId="10" fontId="4" fillId="0" borderId="0" xfId="0" applyNumberFormat="1" applyFont="1" applyAlignment="1">
      <alignment horizontal="center" vertical="center"/>
    </xf>
    <xf numFmtId="10" fontId="2" fillId="6" borderId="2" xfId="0" applyNumberFormat="1" applyFont="1" applyFill="1" applyBorder="1" applyAlignment="1">
      <alignment horizontal="center" vertical="center"/>
    </xf>
    <xf numFmtId="4" fontId="4" fillId="0" borderId="0" xfId="0" applyNumberFormat="1" applyFont="1" applyAlignment="1">
      <alignment horizontal="center" vertical="center"/>
    </xf>
    <xf numFmtId="4" fontId="4" fillId="0" borderId="5" xfId="0" applyNumberFormat="1" applyFont="1" applyBorder="1" applyAlignment="1">
      <alignment horizontal="center" vertical="center"/>
    </xf>
    <xf numFmtId="168" fontId="4" fillId="0" borderId="5" xfId="0" applyNumberFormat="1" applyFont="1" applyBorder="1" applyAlignment="1">
      <alignment horizontal="center" vertical="center"/>
    </xf>
    <xf numFmtId="10" fontId="2" fillId="6" borderId="4" xfId="0" applyNumberFormat="1" applyFont="1" applyFill="1" applyBorder="1" applyAlignment="1">
      <alignment horizontal="center" vertical="center"/>
    </xf>
    <xf numFmtId="3" fontId="4" fillId="2" borderId="0" xfId="0" applyNumberFormat="1" applyFont="1" applyFill="1" applyAlignment="1">
      <alignment horizontal="center" vertical="center"/>
    </xf>
    <xf numFmtId="0" fontId="4" fillId="0" borderId="2" xfId="0" applyFont="1" applyBorder="1" applyAlignment="1">
      <alignment horizontal="center" vertical="center"/>
    </xf>
    <xf numFmtId="4" fontId="5" fillId="0" borderId="0" xfId="0" applyNumberFormat="1" applyFont="1" applyAlignment="1">
      <alignment horizontal="center" vertical="center"/>
    </xf>
    <xf numFmtId="0" fontId="4" fillId="0" borderId="1" xfId="0" applyFont="1" applyBorder="1" applyAlignment="1">
      <alignment horizontal="left" vertical="center"/>
    </xf>
    <xf numFmtId="0" fontId="4" fillId="6" borderId="0" xfId="0" applyFont="1" applyFill="1" applyAlignment="1">
      <alignment horizontal="center" vertical="center"/>
    </xf>
    <xf numFmtId="2" fontId="4" fillId="0" borderId="0" xfId="0" applyNumberFormat="1" applyFont="1" applyAlignment="1">
      <alignment horizontal="center" vertical="center"/>
    </xf>
    <xf numFmtId="0" fontId="4" fillId="0" borderId="3" xfId="0" applyFont="1" applyBorder="1" applyAlignment="1">
      <alignment horizontal="left"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3" fontId="5" fillId="0" borderId="0" xfId="0" applyNumberFormat="1" applyFont="1" applyAlignment="1">
      <alignment horizontal="left" vertical="center"/>
    </xf>
    <xf numFmtId="3" fontId="6" fillId="0" borderId="0" xfId="0" applyNumberFormat="1" applyFont="1" applyAlignment="1">
      <alignment horizontal="left" vertical="center"/>
    </xf>
    <xf numFmtId="3" fontId="3" fillId="7" borderId="0" xfId="0" applyNumberFormat="1" applyFont="1" applyFill="1" applyAlignment="1">
      <alignment horizontal="center" vertical="center"/>
    </xf>
    <xf numFmtId="165" fontId="2" fillId="0" borderId="2" xfId="0" applyNumberFormat="1" applyFont="1" applyBorder="1" applyAlignment="1">
      <alignment horizontal="center" vertical="center"/>
    </xf>
    <xf numFmtId="165" fontId="2" fillId="0" borderId="4" xfId="0" applyNumberFormat="1" applyFont="1" applyBorder="1" applyAlignment="1">
      <alignment horizontal="center" vertical="center"/>
    </xf>
    <xf numFmtId="0" fontId="5" fillId="0" borderId="0" xfId="0" quotePrefix="1" applyFont="1" applyAlignment="1">
      <alignment horizontal="center" vertical="center"/>
    </xf>
    <xf numFmtId="3" fontId="5" fillId="8" borderId="7" xfId="0" applyNumberFormat="1" applyFont="1" applyFill="1" applyBorder="1" applyAlignment="1">
      <alignment horizontal="center" vertical="center"/>
    </xf>
    <xf numFmtId="3" fontId="5" fillId="9" borderId="6" xfId="0" applyNumberFormat="1" applyFont="1" applyFill="1" applyBorder="1" applyAlignment="1">
      <alignment horizontal="center" vertical="center"/>
    </xf>
    <xf numFmtId="3" fontId="5" fillId="9" borderId="8" xfId="0" applyNumberFormat="1" applyFont="1" applyFill="1" applyBorder="1" applyAlignment="1">
      <alignment horizontal="center" vertical="center"/>
    </xf>
    <xf numFmtId="3" fontId="5" fillId="9" borderId="7" xfId="0" applyNumberFormat="1" applyFont="1" applyFill="1" applyBorder="1" applyAlignment="1">
      <alignment horizontal="center" vertical="center"/>
    </xf>
    <xf numFmtId="3" fontId="5" fillId="9" borderId="9" xfId="0" applyNumberFormat="1" applyFont="1" applyFill="1" applyBorder="1" applyAlignment="1">
      <alignment horizontal="left" vertical="center"/>
    </xf>
    <xf numFmtId="3" fontId="5" fillId="9" borderId="9" xfId="0" applyNumberFormat="1" applyFont="1" applyFill="1" applyBorder="1" applyAlignment="1">
      <alignment horizontal="center" vertical="center"/>
    </xf>
    <xf numFmtId="3" fontId="5" fillId="9" borderId="11" xfId="0" applyNumberFormat="1" applyFont="1" applyFill="1" applyBorder="1" applyAlignment="1">
      <alignment horizontal="center" vertical="center"/>
    </xf>
    <xf numFmtId="3" fontId="5" fillId="9" borderId="10" xfId="0" applyNumberFormat="1" applyFont="1" applyFill="1" applyBorder="1" applyAlignment="1">
      <alignment horizontal="center" vertical="center"/>
    </xf>
    <xf numFmtId="1" fontId="5" fillId="9" borderId="9" xfId="0" applyNumberFormat="1" applyFont="1" applyFill="1" applyBorder="1" applyAlignment="1">
      <alignment horizontal="left" vertical="center"/>
    </xf>
    <xf numFmtId="3" fontId="2" fillId="9" borderId="9" xfId="0" applyNumberFormat="1" applyFont="1" applyFill="1" applyBorder="1" applyAlignment="1">
      <alignment horizontal="center" vertical="center"/>
    </xf>
    <xf numFmtId="3" fontId="2" fillId="9" borderId="11" xfId="0" applyNumberFormat="1" applyFont="1" applyFill="1" applyBorder="1" applyAlignment="1">
      <alignment horizontal="center" vertical="center"/>
    </xf>
    <xf numFmtId="3" fontId="2" fillId="9" borderId="10" xfId="0" applyNumberFormat="1" applyFont="1" applyFill="1" applyBorder="1" applyAlignment="1">
      <alignment horizontal="center" vertical="center"/>
    </xf>
    <xf numFmtId="0" fontId="3" fillId="2" borderId="6" xfId="0" applyFont="1" applyFill="1" applyBorder="1" applyAlignment="1">
      <alignment horizontal="left" vertical="center"/>
    </xf>
    <xf numFmtId="0" fontId="3" fillId="2" borderId="8" xfId="0" applyFont="1" applyFill="1" applyBorder="1" applyAlignment="1">
      <alignment horizontal="center" vertical="center"/>
    </xf>
    <xf numFmtId="9" fontId="3" fillId="2" borderId="8" xfId="0" applyNumberFormat="1" applyFont="1" applyFill="1" applyBorder="1" applyAlignment="1">
      <alignment horizontal="center" vertical="center"/>
    </xf>
    <xf numFmtId="0" fontId="3" fillId="2" borderId="7" xfId="0" applyFont="1" applyFill="1" applyBorder="1" applyAlignment="1">
      <alignment horizontal="center" vertical="center"/>
    </xf>
    <xf numFmtId="165" fontId="6" fillId="3" borderId="6" xfId="0" applyNumberFormat="1" applyFont="1" applyFill="1" applyBorder="1" applyAlignment="1">
      <alignment horizontal="center" vertical="center"/>
    </xf>
    <xf numFmtId="165" fontId="6" fillId="3" borderId="8" xfId="0" applyNumberFormat="1" applyFont="1" applyFill="1" applyBorder="1" applyAlignment="1">
      <alignment horizontal="center" vertical="center"/>
    </xf>
    <xf numFmtId="165" fontId="6" fillId="3" borderId="7" xfId="0" applyNumberFormat="1" applyFont="1" applyFill="1" applyBorder="1" applyAlignment="1">
      <alignment horizontal="center" vertical="center"/>
    </xf>
    <xf numFmtId="0" fontId="16" fillId="0" borderId="0" xfId="0" applyFont="1" applyBorder="1" applyAlignment="1">
      <alignment horizontal="justify" vertical="center"/>
    </xf>
    <xf numFmtId="0" fontId="0" fillId="0" borderId="0" xfId="0" applyBorder="1"/>
    <xf numFmtId="0" fontId="17" fillId="0" borderId="0" xfId="0" applyFont="1" applyBorder="1" applyAlignment="1">
      <alignment horizontal="justify" vertical="center"/>
    </xf>
    <xf numFmtId="0" fontId="0" fillId="0" borderId="0" xfId="0" applyBorder="1" applyAlignment="1">
      <alignment horizontal="justify" vertical="center"/>
    </xf>
    <xf numFmtId="0" fontId="13" fillId="0" borderId="0" xfId="0" applyFont="1" applyBorder="1" applyAlignment="1">
      <alignment horizontal="justify" vertical="center"/>
    </xf>
    <xf numFmtId="0" fontId="15" fillId="0" borderId="0" xfId="0" applyFont="1" applyBorder="1" applyAlignment="1">
      <alignment horizontal="left" vertical="center" indent="2"/>
    </xf>
    <xf numFmtId="0" fontId="0" fillId="0" borderId="0" xfId="0" applyBorder="1" applyAlignment="1">
      <alignment wrapText="1"/>
    </xf>
    <xf numFmtId="0" fontId="20" fillId="0" borderId="0" xfId="0" applyFont="1" applyBorder="1" applyAlignment="1">
      <alignment horizontal="justify" vertical="center"/>
    </xf>
    <xf numFmtId="0" fontId="15" fillId="0" borderId="0" xfId="0" applyFont="1" applyBorder="1" applyAlignment="1">
      <alignment horizontal="justify" vertical="center"/>
    </xf>
    <xf numFmtId="0" fontId="0" fillId="0" borderId="0" xfId="0" applyBorder="1" applyAlignment="1">
      <alignment vertical="center" wrapText="1"/>
    </xf>
    <xf numFmtId="0" fontId="21" fillId="0" borderId="0" xfId="0" applyFont="1" applyBorder="1" applyAlignment="1">
      <alignment horizontal="justify" vertical="center"/>
    </xf>
    <xf numFmtId="0" fontId="12" fillId="0" borderId="0" xfId="0" applyFont="1" applyBorder="1" applyAlignment="1">
      <alignment horizontal="justify" vertical="center"/>
    </xf>
    <xf numFmtId="0" fontId="13" fillId="0" borderId="0" xfId="0" applyFont="1" applyBorder="1" applyAlignment="1">
      <alignment horizontal="left" vertical="center" indent="1"/>
    </xf>
    <xf numFmtId="0" fontId="15" fillId="0" borderId="0" xfId="0" applyFont="1" applyBorder="1" applyAlignment="1">
      <alignment horizontal="left" vertical="center" indent="4"/>
    </xf>
    <xf numFmtId="0" fontId="15" fillId="0" borderId="0" xfId="0" applyFont="1" applyBorder="1" applyAlignment="1">
      <alignment horizontal="left" vertical="center" indent="1"/>
    </xf>
    <xf numFmtId="0" fontId="11" fillId="0" borderId="0" xfId="0" applyFont="1" applyBorder="1" applyAlignment="1">
      <alignment horizontal="justify" vertical="center"/>
    </xf>
    <xf numFmtId="0" fontId="15" fillId="0" borderId="0" xfId="0" applyFont="1" applyBorder="1" applyAlignment="1">
      <alignment horizontal="left" vertical="center" indent="3"/>
    </xf>
    <xf numFmtId="0" fontId="15" fillId="0" borderId="0" xfId="0" applyFont="1" applyBorder="1" applyAlignment="1">
      <alignment horizontal="left" vertical="center" wrapText="1" indent="1"/>
    </xf>
  </cellXfs>
  <cellStyles count="2">
    <cellStyle name="Comma"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7F1C7-3E8E-4309-AB66-E9BA36FB2812}">
  <dimension ref="A1:A84"/>
  <sheetViews>
    <sheetView showGridLines="0" tabSelected="1" workbookViewId="0">
      <selection activeCell="A38" sqref="A38"/>
    </sheetView>
  </sheetViews>
  <sheetFormatPr defaultRowHeight="14.5" x14ac:dyDescent="0.35"/>
  <cols>
    <col min="1" max="1" width="130.453125" style="122" customWidth="1"/>
    <col min="2" max="16384" width="8.7265625" style="122"/>
  </cols>
  <sheetData>
    <row r="1" spans="1:1" ht="26" x14ac:dyDescent="0.35">
      <c r="A1" s="121" t="s">
        <v>213</v>
      </c>
    </row>
    <row r="3" spans="1:1" ht="21" x14ac:dyDescent="0.35">
      <c r="A3" s="123" t="s">
        <v>214</v>
      </c>
    </row>
    <row r="4" spans="1:1" ht="13.5" customHeight="1" x14ac:dyDescent="0.35">
      <c r="A4" s="123"/>
    </row>
    <row r="5" spans="1:1" ht="43.5" x14ac:dyDescent="0.35">
      <c r="A5" s="124" t="s">
        <v>215</v>
      </c>
    </row>
    <row r="6" spans="1:1" x14ac:dyDescent="0.35">
      <c r="A6" s="124"/>
    </row>
    <row r="7" spans="1:1" x14ac:dyDescent="0.35">
      <c r="A7" s="124" t="s">
        <v>216</v>
      </c>
    </row>
    <row r="8" spans="1:1" x14ac:dyDescent="0.35">
      <c r="A8" s="124"/>
    </row>
    <row r="9" spans="1:1" x14ac:dyDescent="0.35">
      <c r="A9" s="124" t="s">
        <v>217</v>
      </c>
    </row>
    <row r="10" spans="1:1" x14ac:dyDescent="0.35">
      <c r="A10" s="133" t="s">
        <v>276</v>
      </c>
    </row>
    <row r="11" spans="1:1" x14ac:dyDescent="0.35">
      <c r="A11" s="133" t="s">
        <v>277</v>
      </c>
    </row>
    <row r="12" spans="1:1" x14ac:dyDescent="0.35">
      <c r="A12" s="133" t="s">
        <v>278</v>
      </c>
    </row>
    <row r="13" spans="1:1" x14ac:dyDescent="0.35">
      <c r="A13" s="137" t="s">
        <v>279</v>
      </c>
    </row>
    <row r="14" spans="1:1" x14ac:dyDescent="0.35">
      <c r="A14" s="137" t="s">
        <v>280</v>
      </c>
    </row>
    <row r="16" spans="1:1" ht="21" x14ac:dyDescent="0.35">
      <c r="A16" s="123" t="s">
        <v>218</v>
      </c>
    </row>
    <row r="17" spans="1:1" x14ac:dyDescent="0.35">
      <c r="A17" s="124" t="s">
        <v>219</v>
      </c>
    </row>
    <row r="18" spans="1:1" x14ac:dyDescent="0.35">
      <c r="A18" s="125" t="s">
        <v>220</v>
      </c>
    </row>
    <row r="19" spans="1:1" x14ac:dyDescent="0.35">
      <c r="A19" s="126" t="s">
        <v>221</v>
      </c>
    </row>
    <row r="20" spans="1:1" x14ac:dyDescent="0.35">
      <c r="A20" s="126" t="s">
        <v>222</v>
      </c>
    </row>
    <row r="21" spans="1:1" x14ac:dyDescent="0.35">
      <c r="A21" s="126" t="s">
        <v>223</v>
      </c>
    </row>
    <row r="22" spans="1:1" x14ac:dyDescent="0.35">
      <c r="A22" s="126" t="s">
        <v>224</v>
      </c>
    </row>
    <row r="23" spans="1:1" x14ac:dyDescent="0.35">
      <c r="A23" s="126" t="s">
        <v>225</v>
      </c>
    </row>
    <row r="24" spans="1:1" x14ac:dyDescent="0.35">
      <c r="A24" s="126" t="s">
        <v>226</v>
      </c>
    </row>
    <row r="25" spans="1:1" x14ac:dyDescent="0.35">
      <c r="A25" s="124"/>
    </row>
    <row r="26" spans="1:1" x14ac:dyDescent="0.35">
      <c r="A26" s="133" t="s">
        <v>227</v>
      </c>
    </row>
    <row r="27" spans="1:1" x14ac:dyDescent="0.35">
      <c r="A27" s="124" t="s">
        <v>228</v>
      </c>
    </row>
    <row r="28" spans="1:1" x14ac:dyDescent="0.35">
      <c r="A28" s="133" t="s">
        <v>229</v>
      </c>
    </row>
    <row r="30" spans="1:1" ht="21" x14ac:dyDescent="0.35">
      <c r="A30" s="123" t="s">
        <v>230</v>
      </c>
    </row>
    <row r="31" spans="1:1" ht="188.5" x14ac:dyDescent="0.35">
      <c r="A31" s="127" t="s">
        <v>232</v>
      </c>
    </row>
    <row r="33" spans="1:1" ht="21" x14ac:dyDescent="0.35">
      <c r="A33" s="123" t="s">
        <v>231</v>
      </c>
    </row>
    <row r="35" spans="1:1" ht="18.5" x14ac:dyDescent="0.35">
      <c r="A35" s="128" t="s">
        <v>233</v>
      </c>
    </row>
    <row r="36" spans="1:1" x14ac:dyDescent="0.35">
      <c r="A36" s="124" t="s">
        <v>234</v>
      </c>
    </row>
    <row r="37" spans="1:1" s="127" customFormat="1" ht="37" customHeight="1" x14ac:dyDescent="0.35">
      <c r="A37" s="138" t="s">
        <v>235</v>
      </c>
    </row>
    <row r="38" spans="1:1" s="127" customFormat="1" ht="37" customHeight="1" x14ac:dyDescent="0.35">
      <c r="A38" s="138" t="s">
        <v>236</v>
      </c>
    </row>
    <row r="39" spans="1:1" s="127" customFormat="1" ht="37" customHeight="1" x14ac:dyDescent="0.35">
      <c r="A39" s="138" t="s">
        <v>237</v>
      </c>
    </row>
    <row r="40" spans="1:1" x14ac:dyDescent="0.35">
      <c r="A40" s="129"/>
    </row>
    <row r="41" spans="1:1" ht="29" x14ac:dyDescent="0.35">
      <c r="A41" s="124" t="s">
        <v>238</v>
      </c>
    </row>
    <row r="43" spans="1:1" ht="18.5" x14ac:dyDescent="0.35">
      <c r="A43" s="128" t="s">
        <v>239</v>
      </c>
    </row>
    <row r="44" spans="1:1" ht="74.5" x14ac:dyDescent="0.35">
      <c r="A44" s="130" t="s">
        <v>240</v>
      </c>
    </row>
    <row r="46" spans="1:1" ht="18.5" x14ac:dyDescent="0.35">
      <c r="A46" s="131" t="s">
        <v>241</v>
      </c>
    </row>
    <row r="47" spans="1:1" x14ac:dyDescent="0.35">
      <c r="A47" s="124" t="s">
        <v>242</v>
      </c>
    </row>
    <row r="48" spans="1:1" ht="15" customHeight="1" x14ac:dyDescent="0.35">
      <c r="A48" s="133" t="s">
        <v>243</v>
      </c>
    </row>
    <row r="49" spans="1:1" x14ac:dyDescent="0.35">
      <c r="A49" s="133" t="s">
        <v>244</v>
      </c>
    </row>
    <row r="50" spans="1:1" ht="15" customHeight="1" x14ac:dyDescent="0.35">
      <c r="A50" s="133" t="s">
        <v>245</v>
      </c>
    </row>
    <row r="51" spans="1:1" ht="15" customHeight="1" x14ac:dyDescent="0.35">
      <c r="A51" s="133" t="s">
        <v>246</v>
      </c>
    </row>
    <row r="52" spans="1:1" ht="15" customHeight="1" x14ac:dyDescent="0.35">
      <c r="A52" s="133" t="s">
        <v>247</v>
      </c>
    </row>
    <row r="53" spans="1:1" ht="15" customHeight="1" x14ac:dyDescent="0.35">
      <c r="A53" s="133" t="s">
        <v>248</v>
      </c>
    </row>
    <row r="54" spans="1:1" ht="15" customHeight="1" x14ac:dyDescent="0.35">
      <c r="A54" s="133" t="s">
        <v>249</v>
      </c>
    </row>
    <row r="55" spans="1:1" ht="15" customHeight="1" x14ac:dyDescent="0.35">
      <c r="A55" s="133" t="s">
        <v>250</v>
      </c>
    </row>
    <row r="57" spans="1:1" ht="21" x14ac:dyDescent="0.35">
      <c r="A57" s="132" t="s">
        <v>251</v>
      </c>
    </row>
    <row r="58" spans="1:1" x14ac:dyDescent="0.35">
      <c r="A58" s="133" t="s">
        <v>252</v>
      </c>
    </row>
    <row r="59" spans="1:1" x14ac:dyDescent="0.35">
      <c r="A59" s="133" t="s">
        <v>253</v>
      </c>
    </row>
    <row r="60" spans="1:1" x14ac:dyDescent="0.35">
      <c r="A60" s="133" t="s">
        <v>254</v>
      </c>
    </row>
    <row r="61" spans="1:1" x14ac:dyDescent="0.35">
      <c r="A61" s="133" t="s">
        <v>255</v>
      </c>
    </row>
    <row r="62" spans="1:1" x14ac:dyDescent="0.35">
      <c r="A62" s="133" t="s">
        <v>256</v>
      </c>
    </row>
    <row r="63" spans="1:1" x14ac:dyDescent="0.35">
      <c r="A63" s="133" t="s">
        <v>257</v>
      </c>
    </row>
    <row r="64" spans="1:1" x14ac:dyDescent="0.35">
      <c r="A64" s="134" t="s">
        <v>258</v>
      </c>
    </row>
    <row r="65" spans="1:1" x14ac:dyDescent="0.35">
      <c r="A65" s="134" t="s">
        <v>259</v>
      </c>
    </row>
    <row r="67" spans="1:1" ht="21" x14ac:dyDescent="0.35">
      <c r="A67" s="132" t="s">
        <v>12</v>
      </c>
    </row>
    <row r="68" spans="1:1" x14ac:dyDescent="0.35">
      <c r="A68" s="135" t="s">
        <v>260</v>
      </c>
    </row>
    <row r="69" spans="1:1" x14ac:dyDescent="0.35">
      <c r="A69" s="135" t="s">
        <v>261</v>
      </c>
    </row>
    <row r="70" spans="1:1" x14ac:dyDescent="0.35">
      <c r="A70" s="135" t="s">
        <v>262</v>
      </c>
    </row>
    <row r="71" spans="1:1" x14ac:dyDescent="0.35">
      <c r="A71" s="135" t="s">
        <v>263</v>
      </c>
    </row>
    <row r="72" spans="1:1" ht="29" x14ac:dyDescent="0.35">
      <c r="A72" s="136" t="s">
        <v>264</v>
      </c>
    </row>
    <row r="74" spans="1:1" ht="21" x14ac:dyDescent="0.35">
      <c r="A74" s="132" t="s">
        <v>265</v>
      </c>
    </row>
    <row r="75" spans="1:1" x14ac:dyDescent="0.35">
      <c r="A75" s="135" t="s">
        <v>266</v>
      </c>
    </row>
    <row r="76" spans="1:1" x14ac:dyDescent="0.35">
      <c r="A76" s="135" t="s">
        <v>267</v>
      </c>
    </row>
    <row r="77" spans="1:1" x14ac:dyDescent="0.35">
      <c r="A77" s="135" t="s">
        <v>268</v>
      </c>
    </row>
    <row r="78" spans="1:1" x14ac:dyDescent="0.35">
      <c r="A78" s="135" t="s">
        <v>269</v>
      </c>
    </row>
    <row r="79" spans="1:1" x14ac:dyDescent="0.35">
      <c r="A79" s="135" t="s">
        <v>270</v>
      </c>
    </row>
    <row r="80" spans="1:1" x14ac:dyDescent="0.35">
      <c r="A80" s="135" t="s">
        <v>271</v>
      </c>
    </row>
    <row r="81" spans="1:1" ht="19" customHeight="1" x14ac:dyDescent="0.35">
      <c r="A81" s="135" t="s">
        <v>272</v>
      </c>
    </row>
    <row r="82" spans="1:1" x14ac:dyDescent="0.35">
      <c r="A82" s="135" t="s">
        <v>273</v>
      </c>
    </row>
    <row r="83" spans="1:1" x14ac:dyDescent="0.35">
      <c r="A83" s="135" t="s">
        <v>274</v>
      </c>
    </row>
    <row r="84" spans="1:1" x14ac:dyDescent="0.35">
      <c r="A84" s="135" t="s">
        <v>275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8714E-F164-4B04-B34F-5C434623C864}">
  <sheetPr>
    <tabColor theme="6" tint="0.39997558519241921"/>
  </sheetPr>
  <dimension ref="A1:AD113"/>
  <sheetViews>
    <sheetView showGridLines="0" zoomScale="90" zoomScaleNormal="90" workbookViewId="0">
      <pane xSplit="4" ySplit="3" topLeftCell="E4" activePane="bottomRight" state="frozen"/>
      <selection pane="topRight" activeCell="E1" sqref="E1"/>
      <selection pane="bottomLeft" activeCell="A4" sqref="A4"/>
      <selection pane="bottomRight" activeCell="E4" sqref="E4"/>
    </sheetView>
  </sheetViews>
  <sheetFormatPr defaultColWidth="8.81640625" defaultRowHeight="15" customHeight="1" x14ac:dyDescent="0.35"/>
  <cols>
    <col min="1" max="1" width="1" style="4" customWidth="1"/>
    <col min="2" max="2" width="8.81640625" style="5"/>
    <col min="3" max="3" width="18.7265625" style="5" bestFit="1" customWidth="1"/>
    <col min="4" max="4" width="13.453125" style="5" bestFit="1" customWidth="1"/>
    <col min="5" max="5" width="11.7265625" style="5" bestFit="1" customWidth="1"/>
    <col min="6" max="16384" width="8.81640625" style="5"/>
  </cols>
  <sheetData>
    <row r="1" spans="1:30" s="4" customFormat="1" ht="4.4000000000000004" customHeight="1" x14ac:dyDescent="0.35"/>
    <row r="2" spans="1:30" ht="15" customHeight="1" x14ac:dyDescent="0.35">
      <c r="B2" s="64" t="s">
        <v>199</v>
      </c>
      <c r="C2" s="65"/>
      <c r="E2" s="63" t="s">
        <v>148</v>
      </c>
    </row>
    <row r="3" spans="1:30" s="12" customFormat="1" ht="15" customHeight="1" x14ac:dyDescent="0.35">
      <c r="A3" s="11"/>
      <c r="B3" s="29" t="s">
        <v>1</v>
      </c>
      <c r="C3" s="53" t="s">
        <v>142</v>
      </c>
      <c r="D3" s="30" t="s">
        <v>19</v>
      </c>
      <c r="E3" s="30">
        <v>1</v>
      </c>
      <c r="F3" s="30">
        <v>2</v>
      </c>
      <c r="G3" s="30">
        <v>3</v>
      </c>
      <c r="H3" s="30">
        <v>4</v>
      </c>
      <c r="I3" s="30">
        <v>5</v>
      </c>
      <c r="J3" s="30">
        <v>6</v>
      </c>
      <c r="K3" s="30">
        <v>7</v>
      </c>
      <c r="L3" s="30">
        <v>8</v>
      </c>
      <c r="M3" s="30">
        <v>9</v>
      </c>
      <c r="N3" s="30">
        <v>10</v>
      </c>
      <c r="O3" s="30">
        <v>11</v>
      </c>
      <c r="P3" s="30">
        <v>12</v>
      </c>
      <c r="Q3" s="30">
        <v>13</v>
      </c>
      <c r="R3" s="30">
        <v>14</v>
      </c>
      <c r="S3" s="30">
        <v>15</v>
      </c>
      <c r="T3" s="30">
        <v>16</v>
      </c>
      <c r="U3" s="30">
        <v>17</v>
      </c>
      <c r="V3" s="30">
        <v>18</v>
      </c>
      <c r="W3" s="30">
        <v>19</v>
      </c>
      <c r="X3" s="30">
        <v>20</v>
      </c>
      <c r="Y3" s="30">
        <v>21</v>
      </c>
      <c r="Z3" s="30">
        <v>22</v>
      </c>
      <c r="AA3" s="30">
        <v>23</v>
      </c>
      <c r="AB3" s="30">
        <v>24</v>
      </c>
      <c r="AC3" s="31">
        <v>25</v>
      </c>
      <c r="AD3" s="68" t="s">
        <v>152</v>
      </c>
    </row>
    <row r="4" spans="1:30" s="6" customFormat="1" ht="15" customHeight="1" x14ac:dyDescent="0.35">
      <c r="A4" s="2"/>
      <c r="B4" s="32" t="s">
        <v>22</v>
      </c>
      <c r="C4" s="51" t="s">
        <v>32</v>
      </c>
      <c r="D4" s="6" t="s">
        <v>8</v>
      </c>
      <c r="E4" s="6">
        <f>ROUND(EXP('Random Numbers'!AZ3)/2.5*Averages!$K3+(1-'Random Numbers'!AZ3^0.5)*VLOOKUP($D4,Averages!$H$113:$K$117,4,0),Proj_Rounding)</f>
        <v>1</v>
      </c>
      <c r="F4" s="6">
        <f>ROUND(EXP('Random Numbers'!BA3)/2.5*Averages!$K3+(1-'Random Numbers'!BA3^0.5)*VLOOKUP($D4,Averages!$H$113:$K$117,4,0),Proj_Rounding)</f>
        <v>1</v>
      </c>
      <c r="G4" s="6">
        <f>ROUND(EXP('Random Numbers'!BB3)/2.5*Averages!$K3+(1-'Random Numbers'!BB3^0.5)*VLOOKUP($D4,Averages!$H$113:$K$117,4,0),Proj_Rounding)</f>
        <v>1</v>
      </c>
      <c r="H4" s="6">
        <f>ROUND(EXP('Random Numbers'!BC3)/2.5*Averages!$K3+(1-'Random Numbers'!BC3^0.5)*VLOOKUP($D4,Averages!$H$113:$K$117,4,0),Proj_Rounding)</f>
        <v>1</v>
      </c>
      <c r="I4" s="6">
        <f>ROUND(EXP('Random Numbers'!BD3)/2.5*Averages!$K3+(1-'Random Numbers'!BD3^0.5)*VLOOKUP($D4,Averages!$H$113:$K$117,4,0),Proj_Rounding)</f>
        <v>1</v>
      </c>
      <c r="J4" s="6">
        <f>ROUND(EXP('Random Numbers'!BE3)/2.5*Averages!$K3+(1-'Random Numbers'!BE3^0.5)*VLOOKUP($D4,Averages!$H$113:$K$117,4,0),Proj_Rounding)</f>
        <v>1</v>
      </c>
      <c r="K4" s="6">
        <f>ROUND(EXP('Random Numbers'!BF3)/2.5*Averages!$K3+(1-'Random Numbers'!BF3^0.5)*VLOOKUP($D4,Averages!$H$113:$K$117,4,0),Proj_Rounding)</f>
        <v>1</v>
      </c>
      <c r="L4" s="6">
        <f>ROUND(EXP('Random Numbers'!BG3)/2.5*Averages!$K3+(1-'Random Numbers'!BG3^0.5)*VLOOKUP($D4,Averages!$H$113:$K$117,4,0),Proj_Rounding)</f>
        <v>1</v>
      </c>
      <c r="M4" s="6">
        <f>ROUND(EXP('Random Numbers'!BH3)/2.5*Averages!$K3+(1-'Random Numbers'!BH3^0.5)*VLOOKUP($D4,Averages!$H$113:$K$117,4,0),Proj_Rounding)</f>
        <v>1</v>
      </c>
      <c r="N4" s="6">
        <f>ROUND(EXP('Random Numbers'!BI3)/2.5*Averages!$K3+(1-'Random Numbers'!BI3^0.5)*VLOOKUP($D4,Averages!$H$113:$K$117,4,0),Proj_Rounding)</f>
        <v>1</v>
      </c>
      <c r="O4" s="6">
        <f>ROUND(EXP('Random Numbers'!BJ3)/2.5*Averages!$K3+(1-'Random Numbers'!BJ3^0.5)*VLOOKUP($D4,Averages!$H$113:$K$117,4,0),Proj_Rounding)</f>
        <v>1</v>
      </c>
      <c r="P4" s="6">
        <f>ROUND(EXP('Random Numbers'!BK3)/2.5*Averages!$K3+(1-'Random Numbers'!BK3^0.5)*VLOOKUP($D4,Averages!$H$113:$K$117,4,0),Proj_Rounding)</f>
        <v>1</v>
      </c>
      <c r="Q4" s="6">
        <f>ROUND(EXP('Random Numbers'!BL3)/2.5*Averages!$K3+(1-'Random Numbers'!BL3^0.5)*VLOOKUP($D4,Averages!$H$113:$K$117,4,0),Proj_Rounding)</f>
        <v>1</v>
      </c>
      <c r="R4" s="6">
        <f>ROUND(EXP('Random Numbers'!BM3)/2.5*Averages!$K3+(1-'Random Numbers'!BM3^0.5)*VLOOKUP($D4,Averages!$H$113:$K$117,4,0),Proj_Rounding)</f>
        <v>1</v>
      </c>
      <c r="S4" s="6">
        <f>ROUND(EXP('Random Numbers'!BN3)/2.5*Averages!$K3+(1-'Random Numbers'!BN3^0.5)*VLOOKUP($D4,Averages!$H$113:$K$117,4,0),Proj_Rounding)</f>
        <v>1</v>
      </c>
      <c r="T4" s="6">
        <f>ROUND(EXP('Random Numbers'!BO3)/2.5*Averages!$K3+(1-'Random Numbers'!BO3^0.5)*VLOOKUP($D4,Averages!$H$113:$K$117,4,0),Proj_Rounding)</f>
        <v>1</v>
      </c>
      <c r="U4" s="6">
        <f>ROUND(EXP('Random Numbers'!BP3)/2.5*Averages!$K3+(1-'Random Numbers'!BP3^0.5)*VLOOKUP($D4,Averages!$H$113:$K$117,4,0),Proj_Rounding)</f>
        <v>1</v>
      </c>
      <c r="V4" s="6">
        <f>ROUND(EXP('Random Numbers'!BQ3)/2.5*Averages!$K3+(1-'Random Numbers'!BQ3^0.5)*VLOOKUP($D4,Averages!$H$113:$K$117,4,0),Proj_Rounding)</f>
        <v>1</v>
      </c>
      <c r="W4" s="6">
        <f>ROUND(EXP('Random Numbers'!BR3)/2.5*Averages!$K3+(1-'Random Numbers'!BR3^0.5)*VLOOKUP($D4,Averages!$H$113:$K$117,4,0),Proj_Rounding)</f>
        <v>1</v>
      </c>
      <c r="X4" s="6">
        <f>ROUND(EXP('Random Numbers'!BS3)/2.5*Averages!$K3+(1-'Random Numbers'!BS3^0.5)*VLOOKUP($D4,Averages!$H$113:$K$117,4,0),Proj_Rounding)</f>
        <v>1</v>
      </c>
      <c r="Y4" s="6">
        <f>ROUND(EXP('Random Numbers'!BT3)/2.5*Averages!$K3+(1-'Random Numbers'!BT3^0.5)*VLOOKUP($D4,Averages!$H$113:$K$117,4,0),Proj_Rounding)</f>
        <v>1</v>
      </c>
      <c r="Z4" s="6">
        <f>ROUND(EXP('Random Numbers'!BU3)/2.5*Averages!$K3+(1-'Random Numbers'!BU3^0.5)*VLOOKUP($D4,Averages!$H$113:$K$117,4,0),Proj_Rounding)</f>
        <v>1</v>
      </c>
      <c r="AA4" s="6">
        <f>ROUND(EXP('Random Numbers'!BV3)/2.5*Averages!$K3+(1-'Random Numbers'!BV3^0.5)*VLOOKUP($D4,Averages!$H$113:$K$117,4,0),Proj_Rounding)</f>
        <v>1</v>
      </c>
      <c r="AB4" s="6">
        <f>ROUND(EXP('Random Numbers'!BW3)/2.5*Averages!$K3+(1-'Random Numbers'!BW3^0.5)*VLOOKUP($D4,Averages!$H$113:$K$117,4,0),Proj_Rounding)</f>
        <v>1</v>
      </c>
      <c r="AC4" s="49">
        <f>ROUND(EXP('Random Numbers'!BX3)/2.5*Averages!$K3+(1-'Random Numbers'!BX3^0.5)*VLOOKUP($D4,Averages!$H$113:$K$117,4,0),Proj_Rounding)</f>
        <v>1</v>
      </c>
      <c r="AD4" s="69">
        <f>SUM(E4:AC4)</f>
        <v>25</v>
      </c>
    </row>
    <row r="5" spans="1:30" s="6" customFormat="1" ht="15" customHeight="1" x14ac:dyDescent="0.35">
      <c r="A5" s="2"/>
      <c r="B5" s="32" t="s">
        <v>22</v>
      </c>
      <c r="C5" s="51" t="s">
        <v>33</v>
      </c>
      <c r="D5" s="6" t="s">
        <v>8</v>
      </c>
      <c r="E5" s="6">
        <f>ROUND(EXP('Random Numbers'!AZ4)/2.5*Averages!$K4+(1-'Random Numbers'!AZ4^0.5)*VLOOKUP($D5,Averages!$H$113:$K$117,4,0),Proj_Rounding)</f>
        <v>1</v>
      </c>
      <c r="F5" s="6">
        <f>ROUND(EXP('Random Numbers'!BA4)/2.5*Averages!$K4+(1-'Random Numbers'!BA4^0.5)*VLOOKUP($D5,Averages!$H$113:$K$117,4,0),Proj_Rounding)</f>
        <v>0</v>
      </c>
      <c r="G5" s="6">
        <f>ROUND(EXP('Random Numbers'!BB4)/2.5*Averages!$K4+(1-'Random Numbers'!BB4^0.5)*VLOOKUP($D5,Averages!$H$113:$K$117,4,0),Proj_Rounding)</f>
        <v>1</v>
      </c>
      <c r="H5" s="6">
        <f>ROUND(EXP('Random Numbers'!BC4)/2.5*Averages!$K4+(1-'Random Numbers'!BC4^0.5)*VLOOKUP($D5,Averages!$H$113:$K$117,4,0),Proj_Rounding)</f>
        <v>0</v>
      </c>
      <c r="I5" s="6">
        <f>ROUND(EXP('Random Numbers'!BD4)/2.5*Averages!$K4+(1-'Random Numbers'!BD4^0.5)*VLOOKUP($D5,Averages!$H$113:$K$117,4,0),Proj_Rounding)</f>
        <v>0</v>
      </c>
      <c r="J5" s="6">
        <f>ROUND(EXP('Random Numbers'!BE4)/2.5*Averages!$K4+(1-'Random Numbers'!BE4^0.5)*VLOOKUP($D5,Averages!$H$113:$K$117,4,0),Proj_Rounding)</f>
        <v>0</v>
      </c>
      <c r="K5" s="6">
        <f>ROUND(EXP('Random Numbers'!BF4)/2.5*Averages!$K4+(1-'Random Numbers'!BF4^0.5)*VLOOKUP($D5,Averages!$H$113:$K$117,4,0),Proj_Rounding)</f>
        <v>0</v>
      </c>
      <c r="L5" s="6">
        <f>ROUND(EXP('Random Numbers'!BG4)/2.5*Averages!$K4+(1-'Random Numbers'!BG4^0.5)*VLOOKUP($D5,Averages!$H$113:$K$117,4,0),Proj_Rounding)</f>
        <v>0</v>
      </c>
      <c r="M5" s="6">
        <f>ROUND(EXP('Random Numbers'!BH4)/2.5*Averages!$K4+(1-'Random Numbers'!BH4^0.5)*VLOOKUP($D5,Averages!$H$113:$K$117,4,0),Proj_Rounding)</f>
        <v>1</v>
      </c>
      <c r="N5" s="6">
        <f>ROUND(EXP('Random Numbers'!BI4)/2.5*Averages!$K4+(1-'Random Numbers'!BI4^0.5)*VLOOKUP($D5,Averages!$H$113:$K$117,4,0),Proj_Rounding)</f>
        <v>0</v>
      </c>
      <c r="O5" s="6">
        <f>ROUND(EXP('Random Numbers'!BJ4)/2.5*Averages!$K4+(1-'Random Numbers'!BJ4^0.5)*VLOOKUP($D5,Averages!$H$113:$K$117,4,0),Proj_Rounding)</f>
        <v>0</v>
      </c>
      <c r="P5" s="6">
        <f>ROUND(EXP('Random Numbers'!BK4)/2.5*Averages!$K4+(1-'Random Numbers'!BK4^0.5)*VLOOKUP($D5,Averages!$H$113:$K$117,4,0),Proj_Rounding)</f>
        <v>0</v>
      </c>
      <c r="Q5" s="6">
        <f>ROUND(EXP('Random Numbers'!BL4)/2.5*Averages!$K4+(1-'Random Numbers'!BL4^0.5)*VLOOKUP($D5,Averages!$H$113:$K$117,4,0),Proj_Rounding)</f>
        <v>0</v>
      </c>
      <c r="R5" s="6">
        <f>ROUND(EXP('Random Numbers'!BM4)/2.5*Averages!$K4+(1-'Random Numbers'!BM4^0.5)*VLOOKUP($D5,Averages!$H$113:$K$117,4,0),Proj_Rounding)</f>
        <v>0</v>
      </c>
      <c r="S5" s="6">
        <f>ROUND(EXP('Random Numbers'!BN4)/2.5*Averages!$K4+(1-'Random Numbers'!BN4^0.5)*VLOOKUP($D5,Averages!$H$113:$K$117,4,0),Proj_Rounding)</f>
        <v>0</v>
      </c>
      <c r="T5" s="6">
        <f>ROUND(EXP('Random Numbers'!BO4)/2.5*Averages!$K4+(1-'Random Numbers'!BO4^0.5)*VLOOKUP($D5,Averages!$H$113:$K$117,4,0),Proj_Rounding)</f>
        <v>0</v>
      </c>
      <c r="U5" s="6">
        <f>ROUND(EXP('Random Numbers'!BP4)/2.5*Averages!$K4+(1-'Random Numbers'!BP4^0.5)*VLOOKUP($D5,Averages!$H$113:$K$117,4,0),Proj_Rounding)</f>
        <v>0</v>
      </c>
      <c r="V5" s="6">
        <f>ROUND(EXP('Random Numbers'!BQ4)/2.5*Averages!$K4+(1-'Random Numbers'!BQ4^0.5)*VLOOKUP($D5,Averages!$H$113:$K$117,4,0),Proj_Rounding)</f>
        <v>1</v>
      </c>
      <c r="W5" s="6">
        <f>ROUND(EXP('Random Numbers'!BR4)/2.5*Averages!$K4+(1-'Random Numbers'!BR4^0.5)*VLOOKUP($D5,Averages!$H$113:$K$117,4,0),Proj_Rounding)</f>
        <v>0</v>
      </c>
      <c r="X5" s="6">
        <f>ROUND(EXP('Random Numbers'!BS4)/2.5*Averages!$K4+(1-'Random Numbers'!BS4^0.5)*VLOOKUP($D5,Averages!$H$113:$K$117,4,0),Proj_Rounding)</f>
        <v>0</v>
      </c>
      <c r="Y5" s="6">
        <f>ROUND(EXP('Random Numbers'!BT4)/2.5*Averages!$K4+(1-'Random Numbers'!BT4^0.5)*VLOOKUP($D5,Averages!$H$113:$K$117,4,0),Proj_Rounding)</f>
        <v>0</v>
      </c>
      <c r="Z5" s="6">
        <f>ROUND(EXP('Random Numbers'!BU4)/2.5*Averages!$K4+(1-'Random Numbers'!BU4^0.5)*VLOOKUP($D5,Averages!$H$113:$K$117,4,0),Proj_Rounding)</f>
        <v>0</v>
      </c>
      <c r="AA5" s="6">
        <f>ROUND(EXP('Random Numbers'!BV4)/2.5*Averages!$K4+(1-'Random Numbers'!BV4^0.5)*VLOOKUP($D5,Averages!$H$113:$K$117,4,0),Proj_Rounding)</f>
        <v>0</v>
      </c>
      <c r="AB5" s="6">
        <f>ROUND(EXP('Random Numbers'!BW4)/2.5*Averages!$K4+(1-'Random Numbers'!BW4^0.5)*VLOOKUP($D5,Averages!$H$113:$K$117,4,0),Proj_Rounding)</f>
        <v>0</v>
      </c>
      <c r="AC5" s="49">
        <f>ROUND(EXP('Random Numbers'!BX4)/2.5*Averages!$K4+(1-'Random Numbers'!BX4^0.5)*VLOOKUP($D5,Averages!$H$113:$K$117,4,0),Proj_Rounding)</f>
        <v>1</v>
      </c>
      <c r="AD5" s="69">
        <f t="shared" ref="AD5:AD68" si="0">SUM(E5:AC5)</f>
        <v>5</v>
      </c>
    </row>
    <row r="6" spans="1:30" s="6" customFormat="1" ht="15" customHeight="1" x14ac:dyDescent="0.35">
      <c r="A6" s="2"/>
      <c r="B6" s="32" t="s">
        <v>22</v>
      </c>
      <c r="C6" s="51" t="s">
        <v>34</v>
      </c>
      <c r="D6" s="6" t="s">
        <v>8</v>
      </c>
      <c r="E6" s="6">
        <f>ROUND(EXP('Random Numbers'!AZ5)/2.5*Averages!$K5+(1-'Random Numbers'!AZ5^0.5)*VLOOKUP($D6,Averages!$H$113:$K$117,4,0),Proj_Rounding)</f>
        <v>1</v>
      </c>
      <c r="F6" s="6">
        <f>ROUND(EXP('Random Numbers'!BA5)/2.5*Averages!$K5+(1-'Random Numbers'!BA5^0.5)*VLOOKUP($D6,Averages!$H$113:$K$117,4,0),Proj_Rounding)</f>
        <v>1</v>
      </c>
      <c r="G6" s="6">
        <f>ROUND(EXP('Random Numbers'!BB5)/2.5*Averages!$K5+(1-'Random Numbers'!BB5^0.5)*VLOOKUP($D6,Averages!$H$113:$K$117,4,0),Proj_Rounding)</f>
        <v>1</v>
      </c>
      <c r="H6" s="6">
        <f>ROUND(EXP('Random Numbers'!BC5)/2.5*Averages!$K5+(1-'Random Numbers'!BC5^0.5)*VLOOKUP($D6,Averages!$H$113:$K$117,4,0),Proj_Rounding)</f>
        <v>1</v>
      </c>
      <c r="I6" s="6">
        <f>ROUND(EXP('Random Numbers'!BD5)/2.5*Averages!$K5+(1-'Random Numbers'!BD5^0.5)*VLOOKUP($D6,Averages!$H$113:$K$117,4,0),Proj_Rounding)</f>
        <v>1</v>
      </c>
      <c r="J6" s="6">
        <f>ROUND(EXP('Random Numbers'!BE5)/2.5*Averages!$K5+(1-'Random Numbers'!BE5^0.5)*VLOOKUP($D6,Averages!$H$113:$K$117,4,0),Proj_Rounding)</f>
        <v>1</v>
      </c>
      <c r="K6" s="6">
        <f>ROUND(EXP('Random Numbers'!BF5)/2.5*Averages!$K5+(1-'Random Numbers'!BF5^0.5)*VLOOKUP($D6,Averages!$H$113:$K$117,4,0),Proj_Rounding)</f>
        <v>1</v>
      </c>
      <c r="L6" s="6">
        <f>ROUND(EXP('Random Numbers'!BG5)/2.5*Averages!$K5+(1-'Random Numbers'!BG5^0.5)*VLOOKUP($D6,Averages!$H$113:$K$117,4,0),Proj_Rounding)</f>
        <v>1</v>
      </c>
      <c r="M6" s="6">
        <f>ROUND(EXP('Random Numbers'!BH5)/2.5*Averages!$K5+(1-'Random Numbers'!BH5^0.5)*VLOOKUP($D6,Averages!$H$113:$K$117,4,0),Proj_Rounding)</f>
        <v>1</v>
      </c>
      <c r="N6" s="6">
        <f>ROUND(EXP('Random Numbers'!BI5)/2.5*Averages!$K5+(1-'Random Numbers'!BI5^0.5)*VLOOKUP($D6,Averages!$H$113:$K$117,4,0),Proj_Rounding)</f>
        <v>1</v>
      </c>
      <c r="O6" s="6">
        <f>ROUND(EXP('Random Numbers'!BJ5)/2.5*Averages!$K5+(1-'Random Numbers'!BJ5^0.5)*VLOOKUP($D6,Averages!$H$113:$K$117,4,0),Proj_Rounding)</f>
        <v>1</v>
      </c>
      <c r="P6" s="6">
        <f>ROUND(EXP('Random Numbers'!BK5)/2.5*Averages!$K5+(1-'Random Numbers'!BK5^0.5)*VLOOKUP($D6,Averages!$H$113:$K$117,4,0),Proj_Rounding)</f>
        <v>1</v>
      </c>
      <c r="Q6" s="6">
        <f>ROUND(EXP('Random Numbers'!BL5)/2.5*Averages!$K5+(1-'Random Numbers'!BL5^0.5)*VLOOKUP($D6,Averages!$H$113:$K$117,4,0),Proj_Rounding)</f>
        <v>1</v>
      </c>
      <c r="R6" s="6">
        <f>ROUND(EXP('Random Numbers'!BM5)/2.5*Averages!$K5+(1-'Random Numbers'!BM5^0.5)*VLOOKUP($D6,Averages!$H$113:$K$117,4,0),Proj_Rounding)</f>
        <v>1</v>
      </c>
      <c r="S6" s="6">
        <f>ROUND(EXP('Random Numbers'!BN5)/2.5*Averages!$K5+(1-'Random Numbers'!BN5^0.5)*VLOOKUP($D6,Averages!$H$113:$K$117,4,0),Proj_Rounding)</f>
        <v>1</v>
      </c>
      <c r="T6" s="6">
        <f>ROUND(EXP('Random Numbers'!BO5)/2.5*Averages!$K5+(1-'Random Numbers'!BO5^0.5)*VLOOKUP($D6,Averages!$H$113:$K$117,4,0),Proj_Rounding)</f>
        <v>1</v>
      </c>
      <c r="U6" s="6">
        <f>ROUND(EXP('Random Numbers'!BP5)/2.5*Averages!$K5+(1-'Random Numbers'!BP5^0.5)*VLOOKUP($D6,Averages!$H$113:$K$117,4,0),Proj_Rounding)</f>
        <v>1</v>
      </c>
      <c r="V6" s="6">
        <f>ROUND(EXP('Random Numbers'!BQ5)/2.5*Averages!$K5+(1-'Random Numbers'!BQ5^0.5)*VLOOKUP($D6,Averages!$H$113:$K$117,4,0),Proj_Rounding)</f>
        <v>1</v>
      </c>
      <c r="W6" s="6">
        <f>ROUND(EXP('Random Numbers'!BR5)/2.5*Averages!$K5+(1-'Random Numbers'!BR5^0.5)*VLOOKUP($D6,Averages!$H$113:$K$117,4,0),Proj_Rounding)</f>
        <v>1</v>
      </c>
      <c r="X6" s="6">
        <f>ROUND(EXP('Random Numbers'!BS5)/2.5*Averages!$K5+(1-'Random Numbers'!BS5^0.5)*VLOOKUP($D6,Averages!$H$113:$K$117,4,0),Proj_Rounding)</f>
        <v>1</v>
      </c>
      <c r="Y6" s="6">
        <f>ROUND(EXP('Random Numbers'!BT5)/2.5*Averages!$K5+(1-'Random Numbers'!BT5^0.5)*VLOOKUP($D6,Averages!$H$113:$K$117,4,0),Proj_Rounding)</f>
        <v>1</v>
      </c>
      <c r="Z6" s="6">
        <f>ROUND(EXP('Random Numbers'!BU5)/2.5*Averages!$K5+(1-'Random Numbers'!BU5^0.5)*VLOOKUP($D6,Averages!$H$113:$K$117,4,0),Proj_Rounding)</f>
        <v>1</v>
      </c>
      <c r="AA6" s="6">
        <f>ROUND(EXP('Random Numbers'!BV5)/2.5*Averages!$K5+(1-'Random Numbers'!BV5^0.5)*VLOOKUP($D6,Averages!$H$113:$K$117,4,0),Proj_Rounding)</f>
        <v>1</v>
      </c>
      <c r="AB6" s="6">
        <f>ROUND(EXP('Random Numbers'!BW5)/2.5*Averages!$K5+(1-'Random Numbers'!BW5^0.5)*VLOOKUP($D6,Averages!$H$113:$K$117,4,0),Proj_Rounding)</f>
        <v>1</v>
      </c>
      <c r="AC6" s="49">
        <f>ROUND(EXP('Random Numbers'!BX5)/2.5*Averages!$K5+(1-'Random Numbers'!BX5^0.5)*VLOOKUP($D6,Averages!$H$113:$K$117,4,0),Proj_Rounding)</f>
        <v>1</v>
      </c>
      <c r="AD6" s="69">
        <f t="shared" si="0"/>
        <v>25</v>
      </c>
    </row>
    <row r="7" spans="1:30" s="6" customFormat="1" ht="15" customHeight="1" x14ac:dyDescent="0.35">
      <c r="A7" s="2"/>
      <c r="B7" s="32" t="s">
        <v>22</v>
      </c>
      <c r="C7" s="51" t="s">
        <v>35</v>
      </c>
      <c r="D7" s="6" t="s">
        <v>8</v>
      </c>
      <c r="E7" s="6">
        <f>ROUND(EXP('Random Numbers'!AZ6)/2.5*Averages!$K6+(1-'Random Numbers'!AZ6^0.5)*VLOOKUP($D7,Averages!$H$113:$K$117,4,0),Proj_Rounding)</f>
        <v>2</v>
      </c>
      <c r="F7" s="6">
        <f>ROUND(EXP('Random Numbers'!BA6)/2.5*Averages!$K6+(1-'Random Numbers'!BA6^0.5)*VLOOKUP($D7,Averages!$H$113:$K$117,4,0),Proj_Rounding)</f>
        <v>2</v>
      </c>
      <c r="G7" s="6">
        <f>ROUND(EXP('Random Numbers'!BB6)/2.5*Averages!$K6+(1-'Random Numbers'!BB6^0.5)*VLOOKUP($D7,Averages!$H$113:$K$117,4,0),Proj_Rounding)</f>
        <v>2</v>
      </c>
      <c r="H7" s="6">
        <f>ROUND(EXP('Random Numbers'!BC6)/2.5*Averages!$K6+(1-'Random Numbers'!BC6^0.5)*VLOOKUP($D7,Averages!$H$113:$K$117,4,0),Proj_Rounding)</f>
        <v>3</v>
      </c>
      <c r="I7" s="6">
        <f>ROUND(EXP('Random Numbers'!BD6)/2.5*Averages!$K6+(1-'Random Numbers'!BD6^0.5)*VLOOKUP($D7,Averages!$H$113:$K$117,4,0),Proj_Rounding)</f>
        <v>2</v>
      </c>
      <c r="J7" s="6">
        <f>ROUND(EXP('Random Numbers'!BE6)/2.5*Averages!$K6+(1-'Random Numbers'!BE6^0.5)*VLOOKUP($D7,Averages!$H$113:$K$117,4,0),Proj_Rounding)</f>
        <v>3</v>
      </c>
      <c r="K7" s="6">
        <f>ROUND(EXP('Random Numbers'!BF6)/2.5*Averages!$K6+(1-'Random Numbers'!BF6^0.5)*VLOOKUP($D7,Averages!$H$113:$K$117,4,0),Proj_Rounding)</f>
        <v>2</v>
      </c>
      <c r="L7" s="6">
        <f>ROUND(EXP('Random Numbers'!BG6)/2.5*Averages!$K6+(1-'Random Numbers'!BG6^0.5)*VLOOKUP($D7,Averages!$H$113:$K$117,4,0),Proj_Rounding)</f>
        <v>3</v>
      </c>
      <c r="M7" s="6">
        <f>ROUND(EXP('Random Numbers'!BH6)/2.5*Averages!$K6+(1-'Random Numbers'!BH6^0.5)*VLOOKUP($D7,Averages!$H$113:$K$117,4,0),Proj_Rounding)</f>
        <v>2</v>
      </c>
      <c r="N7" s="6">
        <f>ROUND(EXP('Random Numbers'!BI6)/2.5*Averages!$K6+(1-'Random Numbers'!BI6^0.5)*VLOOKUP($D7,Averages!$H$113:$K$117,4,0),Proj_Rounding)</f>
        <v>2</v>
      </c>
      <c r="O7" s="6">
        <f>ROUND(EXP('Random Numbers'!BJ6)/2.5*Averages!$K6+(1-'Random Numbers'!BJ6^0.5)*VLOOKUP($D7,Averages!$H$113:$K$117,4,0),Proj_Rounding)</f>
        <v>2</v>
      </c>
      <c r="P7" s="6">
        <f>ROUND(EXP('Random Numbers'!BK6)/2.5*Averages!$K6+(1-'Random Numbers'!BK6^0.5)*VLOOKUP($D7,Averages!$H$113:$K$117,4,0),Proj_Rounding)</f>
        <v>2</v>
      </c>
      <c r="Q7" s="6">
        <f>ROUND(EXP('Random Numbers'!BL6)/2.5*Averages!$K6+(1-'Random Numbers'!BL6^0.5)*VLOOKUP($D7,Averages!$H$113:$K$117,4,0),Proj_Rounding)</f>
        <v>3</v>
      </c>
      <c r="R7" s="6">
        <f>ROUND(EXP('Random Numbers'!BM6)/2.5*Averages!$K6+(1-'Random Numbers'!BM6^0.5)*VLOOKUP($D7,Averages!$H$113:$K$117,4,0),Proj_Rounding)</f>
        <v>2</v>
      </c>
      <c r="S7" s="6">
        <f>ROUND(EXP('Random Numbers'!BN6)/2.5*Averages!$K6+(1-'Random Numbers'!BN6^0.5)*VLOOKUP($D7,Averages!$H$113:$K$117,4,0),Proj_Rounding)</f>
        <v>3</v>
      </c>
      <c r="T7" s="6">
        <f>ROUND(EXP('Random Numbers'!BO6)/2.5*Averages!$K6+(1-'Random Numbers'!BO6^0.5)*VLOOKUP($D7,Averages!$H$113:$K$117,4,0),Proj_Rounding)</f>
        <v>3</v>
      </c>
      <c r="U7" s="6">
        <f>ROUND(EXP('Random Numbers'!BP6)/2.5*Averages!$K6+(1-'Random Numbers'!BP6^0.5)*VLOOKUP($D7,Averages!$H$113:$K$117,4,0),Proj_Rounding)</f>
        <v>2</v>
      </c>
      <c r="V7" s="6">
        <f>ROUND(EXP('Random Numbers'!BQ6)/2.5*Averages!$K6+(1-'Random Numbers'!BQ6^0.5)*VLOOKUP($D7,Averages!$H$113:$K$117,4,0),Proj_Rounding)</f>
        <v>2</v>
      </c>
      <c r="W7" s="6">
        <f>ROUND(EXP('Random Numbers'!BR6)/2.5*Averages!$K6+(1-'Random Numbers'!BR6^0.5)*VLOOKUP($D7,Averages!$H$113:$K$117,4,0),Proj_Rounding)</f>
        <v>2</v>
      </c>
      <c r="X7" s="6">
        <f>ROUND(EXP('Random Numbers'!BS6)/2.5*Averages!$K6+(1-'Random Numbers'!BS6^0.5)*VLOOKUP($D7,Averages!$H$113:$K$117,4,0),Proj_Rounding)</f>
        <v>2</v>
      </c>
      <c r="Y7" s="6">
        <f>ROUND(EXP('Random Numbers'!BT6)/2.5*Averages!$K6+(1-'Random Numbers'!BT6^0.5)*VLOOKUP($D7,Averages!$H$113:$K$117,4,0),Proj_Rounding)</f>
        <v>2</v>
      </c>
      <c r="Z7" s="6">
        <f>ROUND(EXP('Random Numbers'!BU6)/2.5*Averages!$K6+(1-'Random Numbers'!BU6^0.5)*VLOOKUP($D7,Averages!$H$113:$K$117,4,0),Proj_Rounding)</f>
        <v>2</v>
      </c>
      <c r="AA7" s="6">
        <f>ROUND(EXP('Random Numbers'!BV6)/2.5*Averages!$K6+(1-'Random Numbers'!BV6^0.5)*VLOOKUP($D7,Averages!$H$113:$K$117,4,0),Proj_Rounding)</f>
        <v>2</v>
      </c>
      <c r="AB7" s="6">
        <f>ROUND(EXP('Random Numbers'!BW6)/2.5*Averages!$K6+(1-'Random Numbers'!BW6^0.5)*VLOOKUP($D7,Averages!$H$113:$K$117,4,0),Proj_Rounding)</f>
        <v>2</v>
      </c>
      <c r="AC7" s="49">
        <f>ROUND(EXP('Random Numbers'!BX6)/2.5*Averages!$K6+(1-'Random Numbers'!BX6^0.5)*VLOOKUP($D7,Averages!$H$113:$K$117,4,0),Proj_Rounding)</f>
        <v>2</v>
      </c>
      <c r="AD7" s="69">
        <f t="shared" si="0"/>
        <v>56</v>
      </c>
    </row>
    <row r="8" spans="1:30" s="6" customFormat="1" ht="15" customHeight="1" x14ac:dyDescent="0.35">
      <c r="A8" s="2"/>
      <c r="B8" s="32" t="s">
        <v>22</v>
      </c>
      <c r="C8" s="51" t="s">
        <v>36</v>
      </c>
      <c r="D8" s="6" t="s">
        <v>9</v>
      </c>
      <c r="E8" s="6">
        <f>ROUND(EXP('Random Numbers'!AZ7)/2.5*Averages!$K7+(1-'Random Numbers'!AZ7^0.5)*VLOOKUP($D8,Averages!$H$113:$K$117,4,0),Proj_Rounding)</f>
        <v>1</v>
      </c>
      <c r="F8" s="6">
        <f>ROUND(EXP('Random Numbers'!BA7)/2.5*Averages!$K7+(1-'Random Numbers'!BA7^0.5)*VLOOKUP($D8,Averages!$H$113:$K$117,4,0),Proj_Rounding)</f>
        <v>1</v>
      </c>
      <c r="G8" s="6">
        <f>ROUND(EXP('Random Numbers'!BB7)/2.5*Averages!$K7+(1-'Random Numbers'!BB7^0.5)*VLOOKUP($D8,Averages!$H$113:$K$117,4,0),Proj_Rounding)</f>
        <v>1</v>
      </c>
      <c r="H8" s="6">
        <f>ROUND(EXP('Random Numbers'!BC7)/2.5*Averages!$K7+(1-'Random Numbers'!BC7^0.5)*VLOOKUP($D8,Averages!$H$113:$K$117,4,0),Proj_Rounding)</f>
        <v>1</v>
      </c>
      <c r="I8" s="6">
        <f>ROUND(EXP('Random Numbers'!BD7)/2.5*Averages!$K7+(1-'Random Numbers'!BD7^0.5)*VLOOKUP($D8,Averages!$H$113:$K$117,4,0),Proj_Rounding)</f>
        <v>1</v>
      </c>
      <c r="J8" s="6">
        <f>ROUND(EXP('Random Numbers'!BE7)/2.5*Averages!$K7+(1-'Random Numbers'!BE7^0.5)*VLOOKUP($D8,Averages!$H$113:$K$117,4,0),Proj_Rounding)</f>
        <v>1</v>
      </c>
      <c r="K8" s="6">
        <f>ROUND(EXP('Random Numbers'!BF7)/2.5*Averages!$K7+(1-'Random Numbers'!BF7^0.5)*VLOOKUP($D8,Averages!$H$113:$K$117,4,0),Proj_Rounding)</f>
        <v>1</v>
      </c>
      <c r="L8" s="6">
        <f>ROUND(EXP('Random Numbers'!BG7)/2.5*Averages!$K7+(1-'Random Numbers'!BG7^0.5)*VLOOKUP($D8,Averages!$H$113:$K$117,4,0),Proj_Rounding)</f>
        <v>1</v>
      </c>
      <c r="M8" s="6">
        <f>ROUND(EXP('Random Numbers'!BH7)/2.5*Averages!$K7+(1-'Random Numbers'!BH7^0.5)*VLOOKUP($D8,Averages!$H$113:$K$117,4,0),Proj_Rounding)</f>
        <v>1</v>
      </c>
      <c r="N8" s="6">
        <f>ROUND(EXP('Random Numbers'!BI7)/2.5*Averages!$K7+(1-'Random Numbers'!BI7^0.5)*VLOOKUP($D8,Averages!$H$113:$K$117,4,0),Proj_Rounding)</f>
        <v>1</v>
      </c>
      <c r="O8" s="6">
        <f>ROUND(EXP('Random Numbers'!BJ7)/2.5*Averages!$K7+(1-'Random Numbers'!BJ7^0.5)*VLOOKUP($D8,Averages!$H$113:$K$117,4,0),Proj_Rounding)</f>
        <v>1</v>
      </c>
      <c r="P8" s="6">
        <f>ROUND(EXP('Random Numbers'!BK7)/2.5*Averages!$K7+(1-'Random Numbers'!BK7^0.5)*VLOOKUP($D8,Averages!$H$113:$K$117,4,0),Proj_Rounding)</f>
        <v>1</v>
      </c>
      <c r="Q8" s="6">
        <f>ROUND(EXP('Random Numbers'!BL7)/2.5*Averages!$K7+(1-'Random Numbers'!BL7^0.5)*VLOOKUP($D8,Averages!$H$113:$K$117,4,0),Proj_Rounding)</f>
        <v>1</v>
      </c>
      <c r="R8" s="6">
        <f>ROUND(EXP('Random Numbers'!BM7)/2.5*Averages!$K7+(1-'Random Numbers'!BM7^0.5)*VLOOKUP($D8,Averages!$H$113:$K$117,4,0),Proj_Rounding)</f>
        <v>1</v>
      </c>
      <c r="S8" s="6">
        <f>ROUND(EXP('Random Numbers'!BN7)/2.5*Averages!$K7+(1-'Random Numbers'!BN7^0.5)*VLOOKUP($D8,Averages!$H$113:$K$117,4,0),Proj_Rounding)</f>
        <v>1</v>
      </c>
      <c r="T8" s="6">
        <f>ROUND(EXP('Random Numbers'!BO7)/2.5*Averages!$K7+(1-'Random Numbers'!BO7^0.5)*VLOOKUP($D8,Averages!$H$113:$K$117,4,0),Proj_Rounding)</f>
        <v>1</v>
      </c>
      <c r="U8" s="6">
        <f>ROUND(EXP('Random Numbers'!BP7)/2.5*Averages!$K7+(1-'Random Numbers'!BP7^0.5)*VLOOKUP($D8,Averages!$H$113:$K$117,4,0),Proj_Rounding)</f>
        <v>1</v>
      </c>
      <c r="V8" s="6">
        <f>ROUND(EXP('Random Numbers'!BQ7)/2.5*Averages!$K7+(1-'Random Numbers'!BQ7^0.5)*VLOOKUP($D8,Averages!$H$113:$K$117,4,0),Proj_Rounding)</f>
        <v>1</v>
      </c>
      <c r="W8" s="6">
        <f>ROUND(EXP('Random Numbers'!BR7)/2.5*Averages!$K7+(1-'Random Numbers'!BR7^0.5)*VLOOKUP($D8,Averages!$H$113:$K$117,4,0),Proj_Rounding)</f>
        <v>1</v>
      </c>
      <c r="X8" s="6">
        <f>ROUND(EXP('Random Numbers'!BS7)/2.5*Averages!$K7+(1-'Random Numbers'!BS7^0.5)*VLOOKUP($D8,Averages!$H$113:$K$117,4,0),Proj_Rounding)</f>
        <v>1</v>
      </c>
      <c r="Y8" s="6">
        <f>ROUND(EXP('Random Numbers'!BT7)/2.5*Averages!$K7+(1-'Random Numbers'!BT7^0.5)*VLOOKUP($D8,Averages!$H$113:$K$117,4,0),Proj_Rounding)</f>
        <v>1</v>
      </c>
      <c r="Z8" s="6">
        <f>ROUND(EXP('Random Numbers'!BU7)/2.5*Averages!$K7+(1-'Random Numbers'!BU7^0.5)*VLOOKUP($D8,Averages!$H$113:$K$117,4,0),Proj_Rounding)</f>
        <v>1</v>
      </c>
      <c r="AA8" s="6">
        <f>ROUND(EXP('Random Numbers'!BV7)/2.5*Averages!$K7+(1-'Random Numbers'!BV7^0.5)*VLOOKUP($D8,Averages!$H$113:$K$117,4,0),Proj_Rounding)</f>
        <v>1</v>
      </c>
      <c r="AB8" s="6">
        <f>ROUND(EXP('Random Numbers'!BW7)/2.5*Averages!$K7+(1-'Random Numbers'!BW7^0.5)*VLOOKUP($D8,Averages!$H$113:$K$117,4,0),Proj_Rounding)</f>
        <v>1</v>
      </c>
      <c r="AC8" s="49">
        <f>ROUND(EXP('Random Numbers'!BX7)/2.5*Averages!$K7+(1-'Random Numbers'!BX7^0.5)*VLOOKUP($D8,Averages!$H$113:$K$117,4,0),Proj_Rounding)</f>
        <v>1</v>
      </c>
      <c r="AD8" s="69">
        <f t="shared" si="0"/>
        <v>25</v>
      </c>
    </row>
    <row r="9" spans="1:30" s="6" customFormat="1" ht="15" customHeight="1" x14ac:dyDescent="0.35">
      <c r="A9" s="2"/>
      <c r="B9" s="32" t="s">
        <v>22</v>
      </c>
      <c r="C9" s="51" t="s">
        <v>37</v>
      </c>
      <c r="D9" s="6" t="s">
        <v>9</v>
      </c>
      <c r="E9" s="6">
        <f>ROUND(EXP('Random Numbers'!AZ8)/2.5*Averages!$K8+(1-'Random Numbers'!AZ8^0.5)*VLOOKUP($D9,Averages!$H$113:$K$117,4,0),Proj_Rounding)</f>
        <v>1</v>
      </c>
      <c r="F9" s="6">
        <f>ROUND(EXP('Random Numbers'!BA8)/2.5*Averages!$K8+(1-'Random Numbers'!BA8^0.5)*VLOOKUP($D9,Averages!$H$113:$K$117,4,0),Proj_Rounding)</f>
        <v>1</v>
      </c>
      <c r="G9" s="6">
        <f>ROUND(EXP('Random Numbers'!BB8)/2.5*Averages!$K8+(1-'Random Numbers'!BB8^0.5)*VLOOKUP($D9,Averages!$H$113:$K$117,4,0),Proj_Rounding)</f>
        <v>1</v>
      </c>
      <c r="H9" s="6">
        <f>ROUND(EXP('Random Numbers'!BC8)/2.5*Averages!$K8+(1-'Random Numbers'!BC8^0.5)*VLOOKUP($D9,Averages!$H$113:$K$117,4,0),Proj_Rounding)</f>
        <v>1</v>
      </c>
      <c r="I9" s="6">
        <f>ROUND(EXP('Random Numbers'!BD8)/2.5*Averages!$K8+(1-'Random Numbers'!BD8^0.5)*VLOOKUP($D9,Averages!$H$113:$K$117,4,0),Proj_Rounding)</f>
        <v>1</v>
      </c>
      <c r="J9" s="6">
        <f>ROUND(EXP('Random Numbers'!BE8)/2.5*Averages!$K8+(1-'Random Numbers'!BE8^0.5)*VLOOKUP($D9,Averages!$H$113:$K$117,4,0),Proj_Rounding)</f>
        <v>1</v>
      </c>
      <c r="K9" s="6">
        <f>ROUND(EXP('Random Numbers'!BF8)/2.5*Averages!$K8+(1-'Random Numbers'!BF8^0.5)*VLOOKUP($D9,Averages!$H$113:$K$117,4,0),Proj_Rounding)</f>
        <v>1</v>
      </c>
      <c r="L9" s="6">
        <f>ROUND(EXP('Random Numbers'!BG8)/2.5*Averages!$K8+(1-'Random Numbers'!BG8^0.5)*VLOOKUP($D9,Averages!$H$113:$K$117,4,0),Proj_Rounding)</f>
        <v>1</v>
      </c>
      <c r="M9" s="6">
        <f>ROUND(EXP('Random Numbers'!BH8)/2.5*Averages!$K8+(1-'Random Numbers'!BH8^0.5)*VLOOKUP($D9,Averages!$H$113:$K$117,4,0),Proj_Rounding)</f>
        <v>1</v>
      </c>
      <c r="N9" s="6">
        <f>ROUND(EXP('Random Numbers'!BI8)/2.5*Averages!$K8+(1-'Random Numbers'!BI8^0.5)*VLOOKUP($D9,Averages!$H$113:$K$117,4,0),Proj_Rounding)</f>
        <v>1</v>
      </c>
      <c r="O9" s="6">
        <f>ROUND(EXP('Random Numbers'!BJ8)/2.5*Averages!$K8+(1-'Random Numbers'!BJ8^0.5)*VLOOKUP($D9,Averages!$H$113:$K$117,4,0),Proj_Rounding)</f>
        <v>1</v>
      </c>
      <c r="P9" s="6">
        <f>ROUND(EXP('Random Numbers'!BK8)/2.5*Averages!$K8+(1-'Random Numbers'!BK8^0.5)*VLOOKUP($D9,Averages!$H$113:$K$117,4,0),Proj_Rounding)</f>
        <v>1</v>
      </c>
      <c r="Q9" s="6">
        <f>ROUND(EXP('Random Numbers'!BL8)/2.5*Averages!$K8+(1-'Random Numbers'!BL8^0.5)*VLOOKUP($D9,Averages!$H$113:$K$117,4,0),Proj_Rounding)</f>
        <v>1</v>
      </c>
      <c r="R9" s="6">
        <f>ROUND(EXP('Random Numbers'!BM8)/2.5*Averages!$K8+(1-'Random Numbers'!BM8^0.5)*VLOOKUP($D9,Averages!$H$113:$K$117,4,0),Proj_Rounding)</f>
        <v>1</v>
      </c>
      <c r="S9" s="6">
        <f>ROUND(EXP('Random Numbers'!BN8)/2.5*Averages!$K8+(1-'Random Numbers'!BN8^0.5)*VLOOKUP($D9,Averages!$H$113:$K$117,4,0),Proj_Rounding)</f>
        <v>1</v>
      </c>
      <c r="T9" s="6">
        <f>ROUND(EXP('Random Numbers'!BO8)/2.5*Averages!$K8+(1-'Random Numbers'!BO8^0.5)*VLOOKUP($D9,Averages!$H$113:$K$117,4,0),Proj_Rounding)</f>
        <v>1</v>
      </c>
      <c r="U9" s="6">
        <f>ROUND(EXP('Random Numbers'!BP8)/2.5*Averages!$K8+(1-'Random Numbers'!BP8^0.5)*VLOOKUP($D9,Averages!$H$113:$K$117,4,0),Proj_Rounding)</f>
        <v>1</v>
      </c>
      <c r="V9" s="6">
        <f>ROUND(EXP('Random Numbers'!BQ8)/2.5*Averages!$K8+(1-'Random Numbers'!BQ8^0.5)*VLOOKUP($D9,Averages!$H$113:$K$117,4,0),Proj_Rounding)</f>
        <v>1</v>
      </c>
      <c r="W9" s="6">
        <f>ROUND(EXP('Random Numbers'!BR8)/2.5*Averages!$K8+(1-'Random Numbers'!BR8^0.5)*VLOOKUP($D9,Averages!$H$113:$K$117,4,0),Proj_Rounding)</f>
        <v>1</v>
      </c>
      <c r="X9" s="6">
        <f>ROUND(EXP('Random Numbers'!BS8)/2.5*Averages!$K8+(1-'Random Numbers'!BS8^0.5)*VLOOKUP($D9,Averages!$H$113:$K$117,4,0),Proj_Rounding)</f>
        <v>1</v>
      </c>
      <c r="Y9" s="6">
        <f>ROUND(EXP('Random Numbers'!BT8)/2.5*Averages!$K8+(1-'Random Numbers'!BT8^0.5)*VLOOKUP($D9,Averages!$H$113:$K$117,4,0),Proj_Rounding)</f>
        <v>1</v>
      </c>
      <c r="Z9" s="6">
        <f>ROUND(EXP('Random Numbers'!BU8)/2.5*Averages!$K8+(1-'Random Numbers'!BU8^0.5)*VLOOKUP($D9,Averages!$H$113:$K$117,4,0),Proj_Rounding)</f>
        <v>1</v>
      </c>
      <c r="AA9" s="6">
        <f>ROUND(EXP('Random Numbers'!BV8)/2.5*Averages!$K8+(1-'Random Numbers'!BV8^0.5)*VLOOKUP($D9,Averages!$H$113:$K$117,4,0),Proj_Rounding)</f>
        <v>1</v>
      </c>
      <c r="AB9" s="6">
        <f>ROUND(EXP('Random Numbers'!BW8)/2.5*Averages!$K8+(1-'Random Numbers'!BW8^0.5)*VLOOKUP($D9,Averages!$H$113:$K$117,4,0),Proj_Rounding)</f>
        <v>1</v>
      </c>
      <c r="AC9" s="49">
        <f>ROUND(EXP('Random Numbers'!BX8)/2.5*Averages!$K8+(1-'Random Numbers'!BX8^0.5)*VLOOKUP($D9,Averages!$H$113:$K$117,4,0),Proj_Rounding)</f>
        <v>1</v>
      </c>
      <c r="AD9" s="69">
        <f t="shared" si="0"/>
        <v>25</v>
      </c>
    </row>
    <row r="10" spans="1:30" s="6" customFormat="1" ht="15" customHeight="1" x14ac:dyDescent="0.35">
      <c r="A10" s="2"/>
      <c r="B10" s="32" t="s">
        <v>22</v>
      </c>
      <c r="C10" s="51" t="s">
        <v>38</v>
      </c>
      <c r="D10" s="6" t="s">
        <v>9</v>
      </c>
      <c r="E10" s="6">
        <f>ROUND(EXP('Random Numbers'!AZ9)/2.5*Averages!$K9+(1-'Random Numbers'!AZ9^0.5)*VLOOKUP($D10,Averages!$H$113:$K$117,4,0),Proj_Rounding)</f>
        <v>3</v>
      </c>
      <c r="F10" s="6">
        <f>ROUND(EXP('Random Numbers'!BA9)/2.5*Averages!$K9+(1-'Random Numbers'!BA9^0.5)*VLOOKUP($D10,Averages!$H$113:$K$117,4,0),Proj_Rounding)</f>
        <v>2</v>
      </c>
      <c r="G10" s="6">
        <f>ROUND(EXP('Random Numbers'!BB9)/2.5*Averages!$K9+(1-'Random Numbers'!BB9^0.5)*VLOOKUP($D10,Averages!$H$113:$K$117,4,0),Proj_Rounding)</f>
        <v>3</v>
      </c>
      <c r="H10" s="6">
        <f>ROUND(EXP('Random Numbers'!BC9)/2.5*Averages!$K9+(1-'Random Numbers'!BC9^0.5)*VLOOKUP($D10,Averages!$H$113:$K$117,4,0),Proj_Rounding)</f>
        <v>3</v>
      </c>
      <c r="I10" s="6">
        <f>ROUND(EXP('Random Numbers'!BD9)/2.5*Averages!$K9+(1-'Random Numbers'!BD9^0.5)*VLOOKUP($D10,Averages!$H$113:$K$117,4,0),Proj_Rounding)</f>
        <v>3</v>
      </c>
      <c r="J10" s="6">
        <f>ROUND(EXP('Random Numbers'!BE9)/2.5*Averages!$K9+(1-'Random Numbers'!BE9^0.5)*VLOOKUP($D10,Averages!$H$113:$K$117,4,0),Proj_Rounding)</f>
        <v>2</v>
      </c>
      <c r="K10" s="6">
        <f>ROUND(EXP('Random Numbers'!BF9)/2.5*Averages!$K9+(1-'Random Numbers'!BF9^0.5)*VLOOKUP($D10,Averages!$H$113:$K$117,4,0),Proj_Rounding)</f>
        <v>3</v>
      </c>
      <c r="L10" s="6">
        <f>ROUND(EXP('Random Numbers'!BG9)/2.5*Averages!$K9+(1-'Random Numbers'!BG9^0.5)*VLOOKUP($D10,Averages!$H$113:$K$117,4,0),Proj_Rounding)</f>
        <v>2</v>
      </c>
      <c r="M10" s="6">
        <f>ROUND(EXP('Random Numbers'!BH9)/2.5*Averages!$K9+(1-'Random Numbers'!BH9^0.5)*VLOOKUP($D10,Averages!$H$113:$K$117,4,0),Proj_Rounding)</f>
        <v>2</v>
      </c>
      <c r="N10" s="6">
        <f>ROUND(EXP('Random Numbers'!BI9)/2.5*Averages!$K9+(1-'Random Numbers'!BI9^0.5)*VLOOKUP($D10,Averages!$H$113:$K$117,4,0),Proj_Rounding)</f>
        <v>2</v>
      </c>
      <c r="O10" s="6">
        <f>ROUND(EXP('Random Numbers'!BJ9)/2.5*Averages!$K9+(1-'Random Numbers'!BJ9^0.5)*VLOOKUP($D10,Averages!$H$113:$K$117,4,0),Proj_Rounding)</f>
        <v>3</v>
      </c>
      <c r="P10" s="6">
        <f>ROUND(EXP('Random Numbers'!BK9)/2.5*Averages!$K9+(1-'Random Numbers'!BK9^0.5)*VLOOKUP($D10,Averages!$H$113:$K$117,4,0),Proj_Rounding)</f>
        <v>2</v>
      </c>
      <c r="Q10" s="6">
        <f>ROUND(EXP('Random Numbers'!BL9)/2.5*Averages!$K9+(1-'Random Numbers'!BL9^0.5)*VLOOKUP($D10,Averages!$H$113:$K$117,4,0),Proj_Rounding)</f>
        <v>2</v>
      </c>
      <c r="R10" s="6">
        <f>ROUND(EXP('Random Numbers'!BM9)/2.5*Averages!$K9+(1-'Random Numbers'!BM9^0.5)*VLOOKUP($D10,Averages!$H$113:$K$117,4,0),Proj_Rounding)</f>
        <v>4</v>
      </c>
      <c r="S10" s="6">
        <f>ROUND(EXP('Random Numbers'!BN9)/2.5*Averages!$K9+(1-'Random Numbers'!BN9^0.5)*VLOOKUP($D10,Averages!$H$113:$K$117,4,0),Proj_Rounding)</f>
        <v>4</v>
      </c>
      <c r="T10" s="6">
        <f>ROUND(EXP('Random Numbers'!BO9)/2.5*Averages!$K9+(1-'Random Numbers'!BO9^0.5)*VLOOKUP($D10,Averages!$H$113:$K$117,4,0),Proj_Rounding)</f>
        <v>4</v>
      </c>
      <c r="U10" s="6">
        <f>ROUND(EXP('Random Numbers'!BP9)/2.5*Averages!$K9+(1-'Random Numbers'!BP9^0.5)*VLOOKUP($D10,Averages!$H$113:$K$117,4,0),Proj_Rounding)</f>
        <v>3</v>
      </c>
      <c r="V10" s="6">
        <f>ROUND(EXP('Random Numbers'!BQ9)/2.5*Averages!$K9+(1-'Random Numbers'!BQ9^0.5)*VLOOKUP($D10,Averages!$H$113:$K$117,4,0),Proj_Rounding)</f>
        <v>3</v>
      </c>
      <c r="W10" s="6">
        <f>ROUND(EXP('Random Numbers'!BR9)/2.5*Averages!$K9+(1-'Random Numbers'!BR9^0.5)*VLOOKUP($D10,Averages!$H$113:$K$117,4,0),Proj_Rounding)</f>
        <v>2</v>
      </c>
      <c r="X10" s="6">
        <f>ROUND(EXP('Random Numbers'!BS9)/2.5*Averages!$K9+(1-'Random Numbers'!BS9^0.5)*VLOOKUP($D10,Averages!$H$113:$K$117,4,0),Proj_Rounding)</f>
        <v>3</v>
      </c>
      <c r="Y10" s="6">
        <f>ROUND(EXP('Random Numbers'!BT9)/2.5*Averages!$K9+(1-'Random Numbers'!BT9^0.5)*VLOOKUP($D10,Averages!$H$113:$K$117,4,0),Proj_Rounding)</f>
        <v>3</v>
      </c>
      <c r="Z10" s="6">
        <f>ROUND(EXP('Random Numbers'!BU9)/2.5*Averages!$K9+(1-'Random Numbers'!BU9^0.5)*VLOOKUP($D10,Averages!$H$113:$K$117,4,0),Proj_Rounding)</f>
        <v>3</v>
      </c>
      <c r="AA10" s="6">
        <f>ROUND(EXP('Random Numbers'!BV9)/2.5*Averages!$K9+(1-'Random Numbers'!BV9^0.5)*VLOOKUP($D10,Averages!$H$113:$K$117,4,0),Proj_Rounding)</f>
        <v>3</v>
      </c>
      <c r="AB10" s="6">
        <f>ROUND(EXP('Random Numbers'!BW9)/2.5*Averages!$K9+(1-'Random Numbers'!BW9^0.5)*VLOOKUP($D10,Averages!$H$113:$K$117,4,0),Proj_Rounding)</f>
        <v>4</v>
      </c>
      <c r="AC10" s="49">
        <f>ROUND(EXP('Random Numbers'!BX9)/2.5*Averages!$K9+(1-'Random Numbers'!BX9^0.5)*VLOOKUP($D10,Averages!$H$113:$K$117,4,0),Proj_Rounding)</f>
        <v>3</v>
      </c>
      <c r="AD10" s="69">
        <f t="shared" si="0"/>
        <v>71</v>
      </c>
    </row>
    <row r="11" spans="1:30" s="6" customFormat="1" ht="15" customHeight="1" x14ac:dyDescent="0.35">
      <c r="A11" s="2"/>
      <c r="B11" s="32" t="s">
        <v>22</v>
      </c>
      <c r="C11" s="51" t="s">
        <v>39</v>
      </c>
      <c r="D11" s="6" t="s">
        <v>9</v>
      </c>
      <c r="E11" s="6">
        <f>ROUND(EXP('Random Numbers'!AZ10)/2.5*Averages!$K10+(1-'Random Numbers'!AZ10^0.5)*VLOOKUP($D11,Averages!$H$113:$K$117,4,0),Proj_Rounding)</f>
        <v>1</v>
      </c>
      <c r="F11" s="6">
        <f>ROUND(EXP('Random Numbers'!BA10)/2.5*Averages!$K10+(1-'Random Numbers'!BA10^0.5)*VLOOKUP($D11,Averages!$H$113:$K$117,4,0),Proj_Rounding)</f>
        <v>1</v>
      </c>
      <c r="G11" s="6">
        <f>ROUND(EXP('Random Numbers'!BB10)/2.5*Averages!$K10+(1-'Random Numbers'!BB10^0.5)*VLOOKUP($D11,Averages!$H$113:$K$117,4,0),Proj_Rounding)</f>
        <v>1</v>
      </c>
      <c r="H11" s="6">
        <f>ROUND(EXP('Random Numbers'!BC10)/2.5*Averages!$K10+(1-'Random Numbers'!BC10^0.5)*VLOOKUP($D11,Averages!$H$113:$K$117,4,0),Proj_Rounding)</f>
        <v>1</v>
      </c>
      <c r="I11" s="6">
        <f>ROUND(EXP('Random Numbers'!BD10)/2.5*Averages!$K10+(1-'Random Numbers'!BD10^0.5)*VLOOKUP($D11,Averages!$H$113:$K$117,4,0),Proj_Rounding)</f>
        <v>1</v>
      </c>
      <c r="J11" s="6">
        <f>ROUND(EXP('Random Numbers'!BE10)/2.5*Averages!$K10+(1-'Random Numbers'!BE10^0.5)*VLOOKUP($D11,Averages!$H$113:$K$117,4,0),Proj_Rounding)</f>
        <v>1</v>
      </c>
      <c r="K11" s="6">
        <f>ROUND(EXP('Random Numbers'!BF10)/2.5*Averages!$K10+(1-'Random Numbers'!BF10^0.5)*VLOOKUP($D11,Averages!$H$113:$K$117,4,0),Proj_Rounding)</f>
        <v>1</v>
      </c>
      <c r="L11" s="6">
        <f>ROUND(EXP('Random Numbers'!BG10)/2.5*Averages!$K10+(1-'Random Numbers'!BG10^0.5)*VLOOKUP($D11,Averages!$H$113:$K$117,4,0),Proj_Rounding)</f>
        <v>1</v>
      </c>
      <c r="M11" s="6">
        <f>ROUND(EXP('Random Numbers'!BH10)/2.5*Averages!$K10+(1-'Random Numbers'!BH10^0.5)*VLOOKUP($D11,Averages!$H$113:$K$117,4,0),Proj_Rounding)</f>
        <v>1</v>
      </c>
      <c r="N11" s="6">
        <f>ROUND(EXP('Random Numbers'!BI10)/2.5*Averages!$K10+(1-'Random Numbers'!BI10^0.5)*VLOOKUP($D11,Averages!$H$113:$K$117,4,0),Proj_Rounding)</f>
        <v>1</v>
      </c>
      <c r="O11" s="6">
        <f>ROUND(EXP('Random Numbers'!BJ10)/2.5*Averages!$K10+(1-'Random Numbers'!BJ10^0.5)*VLOOKUP($D11,Averages!$H$113:$K$117,4,0),Proj_Rounding)</f>
        <v>1</v>
      </c>
      <c r="P11" s="6">
        <f>ROUND(EXP('Random Numbers'!BK10)/2.5*Averages!$K10+(1-'Random Numbers'!BK10^0.5)*VLOOKUP($D11,Averages!$H$113:$K$117,4,0),Proj_Rounding)</f>
        <v>1</v>
      </c>
      <c r="Q11" s="6">
        <f>ROUND(EXP('Random Numbers'!BL10)/2.5*Averages!$K10+(1-'Random Numbers'!BL10^0.5)*VLOOKUP($D11,Averages!$H$113:$K$117,4,0),Proj_Rounding)</f>
        <v>1</v>
      </c>
      <c r="R11" s="6">
        <f>ROUND(EXP('Random Numbers'!BM10)/2.5*Averages!$K10+(1-'Random Numbers'!BM10^0.5)*VLOOKUP($D11,Averages!$H$113:$K$117,4,0),Proj_Rounding)</f>
        <v>1</v>
      </c>
      <c r="S11" s="6">
        <f>ROUND(EXP('Random Numbers'!BN10)/2.5*Averages!$K10+(1-'Random Numbers'!BN10^0.5)*VLOOKUP($D11,Averages!$H$113:$K$117,4,0),Proj_Rounding)</f>
        <v>1</v>
      </c>
      <c r="T11" s="6">
        <f>ROUND(EXP('Random Numbers'!BO10)/2.5*Averages!$K10+(1-'Random Numbers'!BO10^0.5)*VLOOKUP($D11,Averages!$H$113:$K$117,4,0),Proj_Rounding)</f>
        <v>1</v>
      </c>
      <c r="U11" s="6">
        <f>ROUND(EXP('Random Numbers'!BP10)/2.5*Averages!$K10+(1-'Random Numbers'!BP10^0.5)*VLOOKUP($D11,Averages!$H$113:$K$117,4,0),Proj_Rounding)</f>
        <v>1</v>
      </c>
      <c r="V11" s="6">
        <f>ROUND(EXP('Random Numbers'!BQ10)/2.5*Averages!$K10+(1-'Random Numbers'!BQ10^0.5)*VLOOKUP($D11,Averages!$H$113:$K$117,4,0),Proj_Rounding)</f>
        <v>1</v>
      </c>
      <c r="W11" s="6">
        <f>ROUND(EXP('Random Numbers'!BR10)/2.5*Averages!$K10+(1-'Random Numbers'!BR10^0.5)*VLOOKUP($D11,Averages!$H$113:$K$117,4,0),Proj_Rounding)</f>
        <v>1</v>
      </c>
      <c r="X11" s="6">
        <f>ROUND(EXP('Random Numbers'!BS10)/2.5*Averages!$K10+(1-'Random Numbers'!BS10^0.5)*VLOOKUP($D11,Averages!$H$113:$K$117,4,0),Proj_Rounding)</f>
        <v>1</v>
      </c>
      <c r="Y11" s="6">
        <f>ROUND(EXP('Random Numbers'!BT10)/2.5*Averages!$K10+(1-'Random Numbers'!BT10^0.5)*VLOOKUP($D11,Averages!$H$113:$K$117,4,0),Proj_Rounding)</f>
        <v>1</v>
      </c>
      <c r="Z11" s="6">
        <f>ROUND(EXP('Random Numbers'!BU10)/2.5*Averages!$K10+(1-'Random Numbers'!BU10^0.5)*VLOOKUP($D11,Averages!$H$113:$K$117,4,0),Proj_Rounding)</f>
        <v>1</v>
      </c>
      <c r="AA11" s="6">
        <f>ROUND(EXP('Random Numbers'!BV10)/2.5*Averages!$K10+(1-'Random Numbers'!BV10^0.5)*VLOOKUP($D11,Averages!$H$113:$K$117,4,0),Proj_Rounding)</f>
        <v>1</v>
      </c>
      <c r="AB11" s="6">
        <f>ROUND(EXP('Random Numbers'!BW10)/2.5*Averages!$K10+(1-'Random Numbers'!BW10^0.5)*VLOOKUP($D11,Averages!$H$113:$K$117,4,0),Proj_Rounding)</f>
        <v>1</v>
      </c>
      <c r="AC11" s="49">
        <f>ROUND(EXP('Random Numbers'!BX10)/2.5*Averages!$K10+(1-'Random Numbers'!BX10^0.5)*VLOOKUP($D11,Averages!$H$113:$K$117,4,0),Proj_Rounding)</f>
        <v>1</v>
      </c>
      <c r="AD11" s="69">
        <f t="shared" si="0"/>
        <v>25</v>
      </c>
    </row>
    <row r="12" spans="1:30" s="6" customFormat="1" ht="15" customHeight="1" x14ac:dyDescent="0.35">
      <c r="A12" s="2"/>
      <c r="B12" s="32" t="s">
        <v>22</v>
      </c>
      <c r="C12" s="51" t="s">
        <v>40</v>
      </c>
      <c r="D12" s="6" t="s">
        <v>10</v>
      </c>
      <c r="E12" s="6">
        <f>ROUND(EXP('Random Numbers'!AZ11)/2.5*Averages!$K11+(1-'Random Numbers'!AZ11^0.5)*VLOOKUP($D12,Averages!$H$113:$K$117,4,0),Proj_Rounding)</f>
        <v>0</v>
      </c>
      <c r="F12" s="6">
        <f>ROUND(EXP('Random Numbers'!BA11)/2.5*Averages!$K11+(1-'Random Numbers'!BA11^0.5)*VLOOKUP($D12,Averages!$H$113:$K$117,4,0),Proj_Rounding)</f>
        <v>0</v>
      </c>
      <c r="G12" s="6">
        <f>ROUND(EXP('Random Numbers'!BB11)/2.5*Averages!$K11+(1-'Random Numbers'!BB11^0.5)*VLOOKUP($D12,Averages!$H$113:$K$117,4,0),Proj_Rounding)</f>
        <v>1</v>
      </c>
      <c r="H12" s="6">
        <f>ROUND(EXP('Random Numbers'!BC11)/2.5*Averages!$K11+(1-'Random Numbers'!BC11^0.5)*VLOOKUP($D12,Averages!$H$113:$K$117,4,0),Proj_Rounding)</f>
        <v>0</v>
      </c>
      <c r="I12" s="6">
        <f>ROUND(EXP('Random Numbers'!BD11)/2.5*Averages!$K11+(1-'Random Numbers'!BD11^0.5)*VLOOKUP($D12,Averages!$H$113:$K$117,4,0),Proj_Rounding)</f>
        <v>1</v>
      </c>
      <c r="J12" s="6">
        <f>ROUND(EXP('Random Numbers'!BE11)/2.5*Averages!$K11+(1-'Random Numbers'!BE11^0.5)*VLOOKUP($D12,Averages!$H$113:$K$117,4,0),Proj_Rounding)</f>
        <v>1</v>
      </c>
      <c r="K12" s="6">
        <f>ROUND(EXP('Random Numbers'!BF11)/2.5*Averages!$K11+(1-'Random Numbers'!BF11^0.5)*VLOOKUP($D12,Averages!$H$113:$K$117,4,0),Proj_Rounding)</f>
        <v>0</v>
      </c>
      <c r="L12" s="6">
        <f>ROUND(EXP('Random Numbers'!BG11)/2.5*Averages!$K11+(1-'Random Numbers'!BG11^0.5)*VLOOKUP($D12,Averages!$H$113:$K$117,4,0),Proj_Rounding)</f>
        <v>1</v>
      </c>
      <c r="M12" s="6">
        <f>ROUND(EXP('Random Numbers'!BH11)/2.5*Averages!$K11+(1-'Random Numbers'!BH11^0.5)*VLOOKUP($D12,Averages!$H$113:$K$117,4,0),Proj_Rounding)</f>
        <v>0</v>
      </c>
      <c r="N12" s="6">
        <f>ROUND(EXP('Random Numbers'!BI11)/2.5*Averages!$K11+(1-'Random Numbers'!BI11^0.5)*VLOOKUP($D12,Averages!$H$113:$K$117,4,0),Proj_Rounding)</f>
        <v>0</v>
      </c>
      <c r="O12" s="6">
        <f>ROUND(EXP('Random Numbers'!BJ11)/2.5*Averages!$K11+(1-'Random Numbers'!BJ11^0.5)*VLOOKUP($D12,Averages!$H$113:$K$117,4,0),Proj_Rounding)</f>
        <v>0</v>
      </c>
      <c r="P12" s="6">
        <f>ROUND(EXP('Random Numbers'!BK11)/2.5*Averages!$K11+(1-'Random Numbers'!BK11^0.5)*VLOOKUP($D12,Averages!$H$113:$K$117,4,0),Proj_Rounding)</f>
        <v>1</v>
      </c>
      <c r="Q12" s="6">
        <f>ROUND(EXP('Random Numbers'!BL11)/2.5*Averages!$K11+(1-'Random Numbers'!BL11^0.5)*VLOOKUP($D12,Averages!$H$113:$K$117,4,0),Proj_Rounding)</f>
        <v>1</v>
      </c>
      <c r="R12" s="6">
        <f>ROUND(EXP('Random Numbers'!BM11)/2.5*Averages!$K11+(1-'Random Numbers'!BM11^0.5)*VLOOKUP($D12,Averages!$H$113:$K$117,4,0),Proj_Rounding)</f>
        <v>0</v>
      </c>
      <c r="S12" s="6">
        <f>ROUND(EXP('Random Numbers'!BN11)/2.5*Averages!$K11+(1-'Random Numbers'!BN11^0.5)*VLOOKUP($D12,Averages!$H$113:$K$117,4,0),Proj_Rounding)</f>
        <v>0</v>
      </c>
      <c r="T12" s="6">
        <f>ROUND(EXP('Random Numbers'!BO11)/2.5*Averages!$K11+(1-'Random Numbers'!BO11^0.5)*VLOOKUP($D12,Averages!$H$113:$K$117,4,0),Proj_Rounding)</f>
        <v>0</v>
      </c>
      <c r="U12" s="6">
        <f>ROUND(EXP('Random Numbers'!BP11)/2.5*Averages!$K11+(1-'Random Numbers'!BP11^0.5)*VLOOKUP($D12,Averages!$H$113:$K$117,4,0),Proj_Rounding)</f>
        <v>0</v>
      </c>
      <c r="V12" s="6">
        <f>ROUND(EXP('Random Numbers'!BQ11)/2.5*Averages!$K11+(1-'Random Numbers'!BQ11^0.5)*VLOOKUP($D12,Averages!$H$113:$K$117,4,0),Proj_Rounding)</f>
        <v>0</v>
      </c>
      <c r="W12" s="6">
        <f>ROUND(EXP('Random Numbers'!BR11)/2.5*Averages!$K11+(1-'Random Numbers'!BR11^0.5)*VLOOKUP($D12,Averages!$H$113:$K$117,4,0),Proj_Rounding)</f>
        <v>0</v>
      </c>
      <c r="X12" s="6">
        <f>ROUND(EXP('Random Numbers'!BS11)/2.5*Averages!$K11+(1-'Random Numbers'!BS11^0.5)*VLOOKUP($D12,Averages!$H$113:$K$117,4,0),Proj_Rounding)</f>
        <v>0</v>
      </c>
      <c r="Y12" s="6">
        <f>ROUND(EXP('Random Numbers'!BT11)/2.5*Averages!$K11+(1-'Random Numbers'!BT11^0.5)*VLOOKUP($D12,Averages!$H$113:$K$117,4,0),Proj_Rounding)</f>
        <v>0</v>
      </c>
      <c r="Z12" s="6">
        <f>ROUND(EXP('Random Numbers'!BU11)/2.5*Averages!$K11+(1-'Random Numbers'!BU11^0.5)*VLOOKUP($D12,Averages!$H$113:$K$117,4,0),Proj_Rounding)</f>
        <v>0</v>
      </c>
      <c r="AA12" s="6">
        <f>ROUND(EXP('Random Numbers'!BV11)/2.5*Averages!$K11+(1-'Random Numbers'!BV11^0.5)*VLOOKUP($D12,Averages!$H$113:$K$117,4,0),Proj_Rounding)</f>
        <v>1</v>
      </c>
      <c r="AB12" s="6">
        <f>ROUND(EXP('Random Numbers'!BW11)/2.5*Averages!$K11+(1-'Random Numbers'!BW11^0.5)*VLOOKUP($D12,Averages!$H$113:$K$117,4,0),Proj_Rounding)</f>
        <v>0</v>
      </c>
      <c r="AC12" s="49">
        <f>ROUND(EXP('Random Numbers'!BX11)/2.5*Averages!$K11+(1-'Random Numbers'!BX11^0.5)*VLOOKUP($D12,Averages!$H$113:$K$117,4,0),Proj_Rounding)</f>
        <v>0</v>
      </c>
      <c r="AD12" s="69">
        <f t="shared" si="0"/>
        <v>7</v>
      </c>
    </row>
    <row r="13" spans="1:30" s="6" customFormat="1" ht="15" customHeight="1" x14ac:dyDescent="0.35">
      <c r="A13" s="2"/>
      <c r="B13" s="32" t="s">
        <v>22</v>
      </c>
      <c r="C13" s="51" t="s">
        <v>41</v>
      </c>
      <c r="D13" s="6" t="s">
        <v>10</v>
      </c>
      <c r="E13" s="6">
        <f>ROUND(EXP('Random Numbers'!AZ12)/2.5*Averages!$K12+(1-'Random Numbers'!AZ12^0.5)*VLOOKUP($D13,Averages!$H$113:$K$117,4,0),Proj_Rounding)</f>
        <v>2</v>
      </c>
      <c r="F13" s="6">
        <f>ROUND(EXP('Random Numbers'!BA12)/2.5*Averages!$K12+(1-'Random Numbers'!BA12^0.5)*VLOOKUP($D13,Averages!$H$113:$K$117,4,0),Proj_Rounding)</f>
        <v>2</v>
      </c>
      <c r="G13" s="6">
        <f>ROUND(EXP('Random Numbers'!BB12)/2.5*Averages!$K12+(1-'Random Numbers'!BB12^0.5)*VLOOKUP($D13,Averages!$H$113:$K$117,4,0),Proj_Rounding)</f>
        <v>2</v>
      </c>
      <c r="H13" s="6">
        <f>ROUND(EXP('Random Numbers'!BC12)/2.5*Averages!$K12+(1-'Random Numbers'!BC12^0.5)*VLOOKUP($D13,Averages!$H$113:$K$117,4,0),Proj_Rounding)</f>
        <v>2</v>
      </c>
      <c r="I13" s="6">
        <f>ROUND(EXP('Random Numbers'!BD12)/2.5*Averages!$K12+(1-'Random Numbers'!BD12^0.5)*VLOOKUP($D13,Averages!$H$113:$K$117,4,0),Proj_Rounding)</f>
        <v>2</v>
      </c>
      <c r="J13" s="6">
        <f>ROUND(EXP('Random Numbers'!BE12)/2.5*Averages!$K12+(1-'Random Numbers'!BE12^0.5)*VLOOKUP($D13,Averages!$H$113:$K$117,4,0),Proj_Rounding)</f>
        <v>2</v>
      </c>
      <c r="K13" s="6">
        <f>ROUND(EXP('Random Numbers'!BF12)/2.5*Averages!$K12+(1-'Random Numbers'!BF12^0.5)*VLOOKUP($D13,Averages!$H$113:$K$117,4,0),Proj_Rounding)</f>
        <v>2</v>
      </c>
      <c r="L13" s="6">
        <f>ROUND(EXP('Random Numbers'!BG12)/2.5*Averages!$K12+(1-'Random Numbers'!BG12^0.5)*VLOOKUP($D13,Averages!$H$113:$K$117,4,0),Proj_Rounding)</f>
        <v>2</v>
      </c>
      <c r="M13" s="6">
        <f>ROUND(EXP('Random Numbers'!BH12)/2.5*Averages!$K12+(1-'Random Numbers'!BH12^0.5)*VLOOKUP($D13,Averages!$H$113:$K$117,4,0),Proj_Rounding)</f>
        <v>2</v>
      </c>
      <c r="N13" s="6">
        <f>ROUND(EXP('Random Numbers'!BI12)/2.5*Averages!$K12+(1-'Random Numbers'!BI12^0.5)*VLOOKUP($D13,Averages!$H$113:$K$117,4,0),Proj_Rounding)</f>
        <v>2</v>
      </c>
      <c r="O13" s="6">
        <f>ROUND(EXP('Random Numbers'!BJ12)/2.5*Averages!$K12+(1-'Random Numbers'!BJ12^0.5)*VLOOKUP($D13,Averages!$H$113:$K$117,4,0),Proj_Rounding)</f>
        <v>2</v>
      </c>
      <c r="P13" s="6">
        <f>ROUND(EXP('Random Numbers'!BK12)/2.5*Averages!$K12+(1-'Random Numbers'!BK12^0.5)*VLOOKUP($D13,Averages!$H$113:$K$117,4,0),Proj_Rounding)</f>
        <v>2</v>
      </c>
      <c r="Q13" s="6">
        <f>ROUND(EXP('Random Numbers'!BL12)/2.5*Averages!$K12+(1-'Random Numbers'!BL12^0.5)*VLOOKUP($D13,Averages!$H$113:$K$117,4,0),Proj_Rounding)</f>
        <v>2</v>
      </c>
      <c r="R13" s="6">
        <f>ROUND(EXP('Random Numbers'!BM12)/2.5*Averages!$K12+(1-'Random Numbers'!BM12^0.5)*VLOOKUP($D13,Averages!$H$113:$K$117,4,0),Proj_Rounding)</f>
        <v>2</v>
      </c>
      <c r="S13" s="6">
        <f>ROUND(EXP('Random Numbers'!BN12)/2.5*Averages!$K12+(1-'Random Numbers'!BN12^0.5)*VLOOKUP($D13,Averages!$H$113:$K$117,4,0),Proj_Rounding)</f>
        <v>2</v>
      </c>
      <c r="T13" s="6">
        <f>ROUND(EXP('Random Numbers'!BO12)/2.5*Averages!$K12+(1-'Random Numbers'!BO12^0.5)*VLOOKUP($D13,Averages!$H$113:$K$117,4,0),Proj_Rounding)</f>
        <v>2</v>
      </c>
      <c r="U13" s="6">
        <f>ROUND(EXP('Random Numbers'!BP12)/2.5*Averages!$K12+(1-'Random Numbers'!BP12^0.5)*VLOOKUP($D13,Averages!$H$113:$K$117,4,0),Proj_Rounding)</f>
        <v>2</v>
      </c>
      <c r="V13" s="6">
        <f>ROUND(EXP('Random Numbers'!BQ12)/2.5*Averages!$K12+(1-'Random Numbers'!BQ12^0.5)*VLOOKUP($D13,Averages!$H$113:$K$117,4,0),Proj_Rounding)</f>
        <v>2</v>
      </c>
      <c r="W13" s="6">
        <f>ROUND(EXP('Random Numbers'!BR12)/2.5*Averages!$K12+(1-'Random Numbers'!BR12^0.5)*VLOOKUP($D13,Averages!$H$113:$K$117,4,0),Proj_Rounding)</f>
        <v>2</v>
      </c>
      <c r="X13" s="6">
        <f>ROUND(EXP('Random Numbers'!BS12)/2.5*Averages!$K12+(1-'Random Numbers'!BS12^0.5)*VLOOKUP($D13,Averages!$H$113:$K$117,4,0),Proj_Rounding)</f>
        <v>2</v>
      </c>
      <c r="Y13" s="6">
        <f>ROUND(EXP('Random Numbers'!BT12)/2.5*Averages!$K12+(1-'Random Numbers'!BT12^0.5)*VLOOKUP($D13,Averages!$H$113:$K$117,4,0),Proj_Rounding)</f>
        <v>2</v>
      </c>
      <c r="Z13" s="6">
        <f>ROUND(EXP('Random Numbers'!BU12)/2.5*Averages!$K12+(1-'Random Numbers'!BU12^0.5)*VLOOKUP($D13,Averages!$H$113:$K$117,4,0),Proj_Rounding)</f>
        <v>2</v>
      </c>
      <c r="AA13" s="6">
        <f>ROUND(EXP('Random Numbers'!BV12)/2.5*Averages!$K12+(1-'Random Numbers'!BV12^0.5)*VLOOKUP($D13,Averages!$H$113:$K$117,4,0),Proj_Rounding)</f>
        <v>2</v>
      </c>
      <c r="AB13" s="6">
        <f>ROUND(EXP('Random Numbers'!BW12)/2.5*Averages!$K12+(1-'Random Numbers'!BW12^0.5)*VLOOKUP($D13,Averages!$H$113:$K$117,4,0),Proj_Rounding)</f>
        <v>2</v>
      </c>
      <c r="AC13" s="49">
        <f>ROUND(EXP('Random Numbers'!BX12)/2.5*Averages!$K12+(1-'Random Numbers'!BX12^0.5)*VLOOKUP($D13,Averages!$H$113:$K$117,4,0),Proj_Rounding)</f>
        <v>2</v>
      </c>
      <c r="AD13" s="69">
        <f t="shared" si="0"/>
        <v>50</v>
      </c>
    </row>
    <row r="14" spans="1:30" s="6" customFormat="1" ht="15" customHeight="1" x14ac:dyDescent="0.35">
      <c r="A14" s="2"/>
      <c r="B14" s="32" t="s">
        <v>22</v>
      </c>
      <c r="C14" s="51" t="s">
        <v>42</v>
      </c>
      <c r="D14" s="6" t="s">
        <v>11</v>
      </c>
      <c r="E14" s="6">
        <f>ROUND(EXP('Random Numbers'!AZ13)/2.5*Averages!$K13+(1-'Random Numbers'!AZ13^0.5)*VLOOKUP($D14,Averages!$H$113:$K$117,4,0),Proj_Rounding)</f>
        <v>2</v>
      </c>
      <c r="F14" s="6">
        <f>ROUND(EXP('Random Numbers'!BA13)/2.5*Averages!$K13+(1-'Random Numbers'!BA13^0.5)*VLOOKUP($D14,Averages!$H$113:$K$117,4,0),Proj_Rounding)</f>
        <v>1</v>
      </c>
      <c r="G14" s="6">
        <f>ROUND(EXP('Random Numbers'!BB13)/2.5*Averages!$K13+(1-'Random Numbers'!BB13^0.5)*VLOOKUP($D14,Averages!$H$113:$K$117,4,0),Proj_Rounding)</f>
        <v>1</v>
      </c>
      <c r="H14" s="6">
        <f>ROUND(EXP('Random Numbers'!BC13)/2.5*Averages!$K13+(1-'Random Numbers'!BC13^0.5)*VLOOKUP($D14,Averages!$H$113:$K$117,4,0),Proj_Rounding)</f>
        <v>1</v>
      </c>
      <c r="I14" s="6">
        <f>ROUND(EXP('Random Numbers'!BD13)/2.5*Averages!$K13+(1-'Random Numbers'!BD13^0.5)*VLOOKUP($D14,Averages!$H$113:$K$117,4,0),Proj_Rounding)</f>
        <v>1</v>
      </c>
      <c r="J14" s="6">
        <f>ROUND(EXP('Random Numbers'!BE13)/2.5*Averages!$K13+(1-'Random Numbers'!BE13^0.5)*VLOOKUP($D14,Averages!$H$113:$K$117,4,0),Proj_Rounding)</f>
        <v>1</v>
      </c>
      <c r="K14" s="6">
        <f>ROUND(EXP('Random Numbers'!BF13)/2.5*Averages!$K13+(1-'Random Numbers'!BF13^0.5)*VLOOKUP($D14,Averages!$H$113:$K$117,4,0),Proj_Rounding)</f>
        <v>1</v>
      </c>
      <c r="L14" s="6">
        <f>ROUND(EXP('Random Numbers'!BG13)/2.5*Averages!$K13+(1-'Random Numbers'!BG13^0.5)*VLOOKUP($D14,Averages!$H$113:$K$117,4,0),Proj_Rounding)</f>
        <v>1</v>
      </c>
      <c r="M14" s="6">
        <f>ROUND(EXP('Random Numbers'!BH13)/2.5*Averages!$K13+(1-'Random Numbers'!BH13^0.5)*VLOOKUP($D14,Averages!$H$113:$K$117,4,0),Proj_Rounding)</f>
        <v>2</v>
      </c>
      <c r="N14" s="6">
        <f>ROUND(EXP('Random Numbers'!BI13)/2.5*Averages!$K13+(1-'Random Numbers'!BI13^0.5)*VLOOKUP($D14,Averages!$H$113:$K$117,4,0),Proj_Rounding)</f>
        <v>1</v>
      </c>
      <c r="O14" s="6">
        <f>ROUND(EXP('Random Numbers'!BJ13)/2.5*Averages!$K13+(1-'Random Numbers'!BJ13^0.5)*VLOOKUP($D14,Averages!$H$113:$K$117,4,0),Proj_Rounding)</f>
        <v>1</v>
      </c>
      <c r="P14" s="6">
        <f>ROUND(EXP('Random Numbers'!BK13)/2.5*Averages!$K13+(1-'Random Numbers'!BK13^0.5)*VLOOKUP($D14,Averages!$H$113:$K$117,4,0),Proj_Rounding)</f>
        <v>2</v>
      </c>
      <c r="Q14" s="6">
        <f>ROUND(EXP('Random Numbers'!BL13)/2.5*Averages!$K13+(1-'Random Numbers'!BL13^0.5)*VLOOKUP($D14,Averages!$H$113:$K$117,4,0),Proj_Rounding)</f>
        <v>2</v>
      </c>
      <c r="R14" s="6">
        <f>ROUND(EXP('Random Numbers'!BM13)/2.5*Averages!$K13+(1-'Random Numbers'!BM13^0.5)*VLOOKUP($D14,Averages!$H$113:$K$117,4,0),Proj_Rounding)</f>
        <v>2</v>
      </c>
      <c r="S14" s="6">
        <f>ROUND(EXP('Random Numbers'!BN13)/2.5*Averages!$K13+(1-'Random Numbers'!BN13^0.5)*VLOOKUP($D14,Averages!$H$113:$K$117,4,0),Proj_Rounding)</f>
        <v>1</v>
      </c>
      <c r="T14" s="6">
        <f>ROUND(EXP('Random Numbers'!BO13)/2.5*Averages!$K13+(1-'Random Numbers'!BO13^0.5)*VLOOKUP($D14,Averages!$H$113:$K$117,4,0),Proj_Rounding)</f>
        <v>1</v>
      </c>
      <c r="U14" s="6">
        <f>ROUND(EXP('Random Numbers'!BP13)/2.5*Averages!$K13+(1-'Random Numbers'!BP13^0.5)*VLOOKUP($D14,Averages!$H$113:$K$117,4,0),Proj_Rounding)</f>
        <v>1</v>
      </c>
      <c r="V14" s="6">
        <f>ROUND(EXP('Random Numbers'!BQ13)/2.5*Averages!$K13+(1-'Random Numbers'!BQ13^0.5)*VLOOKUP($D14,Averages!$H$113:$K$117,4,0),Proj_Rounding)</f>
        <v>2</v>
      </c>
      <c r="W14" s="6">
        <f>ROUND(EXP('Random Numbers'!BR13)/2.5*Averages!$K13+(1-'Random Numbers'!BR13^0.5)*VLOOKUP($D14,Averages!$H$113:$K$117,4,0),Proj_Rounding)</f>
        <v>2</v>
      </c>
      <c r="X14" s="6">
        <f>ROUND(EXP('Random Numbers'!BS13)/2.5*Averages!$K13+(1-'Random Numbers'!BS13^0.5)*VLOOKUP($D14,Averages!$H$113:$K$117,4,0),Proj_Rounding)</f>
        <v>2</v>
      </c>
      <c r="Y14" s="6">
        <f>ROUND(EXP('Random Numbers'!BT13)/2.5*Averages!$K13+(1-'Random Numbers'!BT13^0.5)*VLOOKUP($D14,Averages!$H$113:$K$117,4,0),Proj_Rounding)</f>
        <v>2</v>
      </c>
      <c r="Z14" s="6">
        <f>ROUND(EXP('Random Numbers'!BU13)/2.5*Averages!$K13+(1-'Random Numbers'!BU13^0.5)*VLOOKUP($D14,Averages!$H$113:$K$117,4,0),Proj_Rounding)</f>
        <v>2</v>
      </c>
      <c r="AA14" s="6">
        <f>ROUND(EXP('Random Numbers'!BV13)/2.5*Averages!$K13+(1-'Random Numbers'!BV13^0.5)*VLOOKUP($D14,Averages!$H$113:$K$117,4,0),Proj_Rounding)</f>
        <v>2</v>
      </c>
      <c r="AB14" s="6">
        <f>ROUND(EXP('Random Numbers'!BW13)/2.5*Averages!$K13+(1-'Random Numbers'!BW13^0.5)*VLOOKUP($D14,Averages!$H$113:$K$117,4,0),Proj_Rounding)</f>
        <v>1</v>
      </c>
      <c r="AC14" s="49">
        <f>ROUND(EXP('Random Numbers'!BX13)/2.5*Averages!$K13+(1-'Random Numbers'!BX13^0.5)*VLOOKUP($D14,Averages!$H$113:$K$117,4,0),Proj_Rounding)</f>
        <v>1</v>
      </c>
      <c r="AD14" s="69">
        <f t="shared" si="0"/>
        <v>36</v>
      </c>
    </row>
    <row r="15" spans="1:30" ht="15" customHeight="1" x14ac:dyDescent="0.35">
      <c r="B15" s="32" t="s">
        <v>23</v>
      </c>
      <c r="C15" s="51" t="s">
        <v>43</v>
      </c>
      <c r="D15" s="6" t="s">
        <v>8</v>
      </c>
      <c r="E15" s="6">
        <f>ROUND(EXP('Random Numbers'!AZ14)/2.5*Averages!$K14+(1-'Random Numbers'!AZ14^0.5)*VLOOKUP($D15,Averages!$H$113:$K$117,4,0),Proj_Rounding)</f>
        <v>1</v>
      </c>
      <c r="F15" s="6">
        <f>ROUND(EXP('Random Numbers'!BA14)/2.5*Averages!$K14+(1-'Random Numbers'!BA14^0.5)*VLOOKUP($D15,Averages!$H$113:$K$117,4,0),Proj_Rounding)</f>
        <v>1</v>
      </c>
      <c r="G15" s="6">
        <f>ROUND(EXP('Random Numbers'!BB14)/2.5*Averages!$K14+(1-'Random Numbers'!BB14^0.5)*VLOOKUP($D15,Averages!$H$113:$K$117,4,0),Proj_Rounding)</f>
        <v>1</v>
      </c>
      <c r="H15" s="6">
        <f>ROUND(EXP('Random Numbers'!BC14)/2.5*Averages!$K14+(1-'Random Numbers'!BC14^0.5)*VLOOKUP($D15,Averages!$H$113:$K$117,4,0),Proj_Rounding)</f>
        <v>2</v>
      </c>
      <c r="I15" s="6">
        <f>ROUND(EXP('Random Numbers'!BD14)/2.5*Averages!$K14+(1-'Random Numbers'!BD14^0.5)*VLOOKUP($D15,Averages!$H$113:$K$117,4,0),Proj_Rounding)</f>
        <v>2</v>
      </c>
      <c r="J15" s="6">
        <f>ROUND(EXP('Random Numbers'!BE14)/2.5*Averages!$K14+(1-'Random Numbers'!BE14^0.5)*VLOOKUP($D15,Averages!$H$113:$K$117,4,0),Proj_Rounding)</f>
        <v>1</v>
      </c>
      <c r="K15" s="6">
        <f>ROUND(EXP('Random Numbers'!BF14)/2.5*Averages!$K14+(1-'Random Numbers'!BF14^0.5)*VLOOKUP($D15,Averages!$H$113:$K$117,4,0),Proj_Rounding)</f>
        <v>2</v>
      </c>
      <c r="L15" s="6">
        <f>ROUND(EXP('Random Numbers'!BG14)/2.5*Averages!$K14+(1-'Random Numbers'!BG14^0.5)*VLOOKUP($D15,Averages!$H$113:$K$117,4,0),Proj_Rounding)</f>
        <v>1</v>
      </c>
      <c r="M15" s="6">
        <f>ROUND(EXP('Random Numbers'!BH14)/2.5*Averages!$K14+(1-'Random Numbers'!BH14^0.5)*VLOOKUP($D15,Averages!$H$113:$K$117,4,0),Proj_Rounding)</f>
        <v>1</v>
      </c>
      <c r="N15" s="6">
        <f>ROUND(EXP('Random Numbers'!BI14)/2.5*Averages!$K14+(1-'Random Numbers'!BI14^0.5)*VLOOKUP($D15,Averages!$H$113:$K$117,4,0),Proj_Rounding)</f>
        <v>2</v>
      </c>
      <c r="O15" s="6">
        <f>ROUND(EXP('Random Numbers'!BJ14)/2.5*Averages!$K14+(1-'Random Numbers'!BJ14^0.5)*VLOOKUP($D15,Averages!$H$113:$K$117,4,0),Proj_Rounding)</f>
        <v>2</v>
      </c>
      <c r="P15" s="6">
        <f>ROUND(EXP('Random Numbers'!BK14)/2.5*Averages!$K14+(1-'Random Numbers'!BK14^0.5)*VLOOKUP($D15,Averages!$H$113:$K$117,4,0),Proj_Rounding)</f>
        <v>2</v>
      </c>
      <c r="Q15" s="6">
        <f>ROUND(EXP('Random Numbers'!BL14)/2.5*Averages!$K14+(1-'Random Numbers'!BL14^0.5)*VLOOKUP($D15,Averages!$H$113:$K$117,4,0),Proj_Rounding)</f>
        <v>1</v>
      </c>
      <c r="R15" s="6">
        <f>ROUND(EXP('Random Numbers'!BM14)/2.5*Averages!$K14+(1-'Random Numbers'!BM14^0.5)*VLOOKUP($D15,Averages!$H$113:$K$117,4,0),Proj_Rounding)</f>
        <v>2</v>
      </c>
      <c r="S15" s="6">
        <f>ROUND(EXP('Random Numbers'!BN14)/2.5*Averages!$K14+(1-'Random Numbers'!BN14^0.5)*VLOOKUP($D15,Averages!$H$113:$K$117,4,0),Proj_Rounding)</f>
        <v>1</v>
      </c>
      <c r="T15" s="6">
        <f>ROUND(EXP('Random Numbers'!BO14)/2.5*Averages!$K14+(1-'Random Numbers'!BO14^0.5)*VLOOKUP($D15,Averages!$H$113:$K$117,4,0),Proj_Rounding)</f>
        <v>1</v>
      </c>
      <c r="U15" s="6">
        <f>ROUND(EXP('Random Numbers'!BP14)/2.5*Averages!$K14+(1-'Random Numbers'!BP14^0.5)*VLOOKUP($D15,Averages!$H$113:$K$117,4,0),Proj_Rounding)</f>
        <v>1</v>
      </c>
      <c r="V15" s="6">
        <f>ROUND(EXP('Random Numbers'!BQ14)/2.5*Averages!$K14+(1-'Random Numbers'!BQ14^0.5)*VLOOKUP($D15,Averages!$H$113:$K$117,4,0),Proj_Rounding)</f>
        <v>1</v>
      </c>
      <c r="W15" s="6">
        <f>ROUND(EXP('Random Numbers'!BR14)/2.5*Averages!$K14+(1-'Random Numbers'!BR14^0.5)*VLOOKUP($D15,Averages!$H$113:$K$117,4,0),Proj_Rounding)</f>
        <v>2</v>
      </c>
      <c r="X15" s="6">
        <f>ROUND(EXP('Random Numbers'!BS14)/2.5*Averages!$K14+(1-'Random Numbers'!BS14^0.5)*VLOOKUP($D15,Averages!$H$113:$K$117,4,0),Proj_Rounding)</f>
        <v>1</v>
      </c>
      <c r="Y15" s="6">
        <f>ROUND(EXP('Random Numbers'!BT14)/2.5*Averages!$K14+(1-'Random Numbers'!BT14^0.5)*VLOOKUP($D15,Averages!$H$113:$K$117,4,0),Proj_Rounding)</f>
        <v>2</v>
      </c>
      <c r="Z15" s="6">
        <f>ROUND(EXP('Random Numbers'!BU14)/2.5*Averages!$K14+(1-'Random Numbers'!BU14^0.5)*VLOOKUP($D15,Averages!$H$113:$K$117,4,0),Proj_Rounding)</f>
        <v>1</v>
      </c>
      <c r="AA15" s="6">
        <f>ROUND(EXP('Random Numbers'!BV14)/2.5*Averages!$K14+(1-'Random Numbers'!BV14^0.5)*VLOOKUP($D15,Averages!$H$113:$K$117,4,0),Proj_Rounding)</f>
        <v>1</v>
      </c>
      <c r="AB15" s="6">
        <f>ROUND(EXP('Random Numbers'!BW14)/2.5*Averages!$K14+(1-'Random Numbers'!BW14^0.5)*VLOOKUP($D15,Averages!$H$113:$K$117,4,0),Proj_Rounding)</f>
        <v>1</v>
      </c>
      <c r="AC15" s="49">
        <f>ROUND(EXP('Random Numbers'!BX14)/2.5*Averages!$K14+(1-'Random Numbers'!BX14^0.5)*VLOOKUP($D15,Averages!$H$113:$K$117,4,0),Proj_Rounding)</f>
        <v>1</v>
      </c>
      <c r="AD15" s="69">
        <f t="shared" si="0"/>
        <v>34</v>
      </c>
    </row>
    <row r="16" spans="1:30" ht="15" customHeight="1" x14ac:dyDescent="0.35">
      <c r="B16" s="32" t="s">
        <v>23</v>
      </c>
      <c r="C16" s="51" t="s">
        <v>44</v>
      </c>
      <c r="D16" s="6" t="s">
        <v>8</v>
      </c>
      <c r="E16" s="6">
        <f>ROUND(EXP('Random Numbers'!AZ15)/2.5*Averages!$K15+(1-'Random Numbers'!AZ15^0.5)*VLOOKUP($D16,Averages!$H$113:$K$117,4,0),Proj_Rounding)</f>
        <v>1</v>
      </c>
      <c r="F16" s="6">
        <f>ROUND(EXP('Random Numbers'!BA15)/2.5*Averages!$K15+(1-'Random Numbers'!BA15^0.5)*VLOOKUP($D16,Averages!$H$113:$K$117,4,0),Proj_Rounding)</f>
        <v>1</v>
      </c>
      <c r="G16" s="6">
        <f>ROUND(EXP('Random Numbers'!BB15)/2.5*Averages!$K15+(1-'Random Numbers'!BB15^0.5)*VLOOKUP($D16,Averages!$H$113:$K$117,4,0),Proj_Rounding)</f>
        <v>1</v>
      </c>
      <c r="H16" s="6">
        <f>ROUND(EXP('Random Numbers'!BC15)/2.5*Averages!$K15+(1-'Random Numbers'!BC15^0.5)*VLOOKUP($D16,Averages!$H$113:$K$117,4,0),Proj_Rounding)</f>
        <v>1</v>
      </c>
      <c r="I16" s="6">
        <f>ROUND(EXP('Random Numbers'!BD15)/2.5*Averages!$K15+(1-'Random Numbers'!BD15^0.5)*VLOOKUP($D16,Averages!$H$113:$K$117,4,0),Proj_Rounding)</f>
        <v>1</v>
      </c>
      <c r="J16" s="6">
        <f>ROUND(EXP('Random Numbers'!BE15)/2.5*Averages!$K15+(1-'Random Numbers'!BE15^0.5)*VLOOKUP($D16,Averages!$H$113:$K$117,4,0),Proj_Rounding)</f>
        <v>1</v>
      </c>
      <c r="K16" s="6">
        <f>ROUND(EXP('Random Numbers'!BF15)/2.5*Averages!$K15+(1-'Random Numbers'!BF15^0.5)*VLOOKUP($D16,Averages!$H$113:$K$117,4,0),Proj_Rounding)</f>
        <v>1</v>
      </c>
      <c r="L16" s="6">
        <f>ROUND(EXP('Random Numbers'!BG15)/2.5*Averages!$K15+(1-'Random Numbers'!BG15^0.5)*VLOOKUP($D16,Averages!$H$113:$K$117,4,0),Proj_Rounding)</f>
        <v>1</v>
      </c>
      <c r="M16" s="6">
        <f>ROUND(EXP('Random Numbers'!BH15)/2.5*Averages!$K15+(1-'Random Numbers'!BH15^0.5)*VLOOKUP($D16,Averages!$H$113:$K$117,4,0),Proj_Rounding)</f>
        <v>1</v>
      </c>
      <c r="N16" s="6">
        <f>ROUND(EXP('Random Numbers'!BI15)/2.5*Averages!$K15+(1-'Random Numbers'!BI15^0.5)*VLOOKUP($D16,Averages!$H$113:$K$117,4,0),Proj_Rounding)</f>
        <v>1</v>
      </c>
      <c r="O16" s="6">
        <f>ROUND(EXP('Random Numbers'!BJ15)/2.5*Averages!$K15+(1-'Random Numbers'!BJ15^0.5)*VLOOKUP($D16,Averages!$H$113:$K$117,4,0),Proj_Rounding)</f>
        <v>1</v>
      </c>
      <c r="P16" s="6">
        <f>ROUND(EXP('Random Numbers'!BK15)/2.5*Averages!$K15+(1-'Random Numbers'!BK15^0.5)*VLOOKUP($D16,Averages!$H$113:$K$117,4,0),Proj_Rounding)</f>
        <v>1</v>
      </c>
      <c r="Q16" s="6">
        <f>ROUND(EXP('Random Numbers'!BL15)/2.5*Averages!$K15+(1-'Random Numbers'!BL15^0.5)*VLOOKUP($D16,Averages!$H$113:$K$117,4,0),Proj_Rounding)</f>
        <v>1</v>
      </c>
      <c r="R16" s="6">
        <f>ROUND(EXP('Random Numbers'!BM15)/2.5*Averages!$K15+(1-'Random Numbers'!BM15^0.5)*VLOOKUP($D16,Averages!$H$113:$K$117,4,0),Proj_Rounding)</f>
        <v>1</v>
      </c>
      <c r="S16" s="6">
        <f>ROUND(EXP('Random Numbers'!BN15)/2.5*Averages!$K15+(1-'Random Numbers'!BN15^0.5)*VLOOKUP($D16,Averages!$H$113:$K$117,4,0),Proj_Rounding)</f>
        <v>1</v>
      </c>
      <c r="T16" s="6">
        <f>ROUND(EXP('Random Numbers'!BO15)/2.5*Averages!$K15+(1-'Random Numbers'!BO15^0.5)*VLOOKUP($D16,Averages!$H$113:$K$117,4,0),Proj_Rounding)</f>
        <v>1</v>
      </c>
      <c r="U16" s="6">
        <f>ROUND(EXP('Random Numbers'!BP15)/2.5*Averages!$K15+(1-'Random Numbers'!BP15^0.5)*VLOOKUP($D16,Averages!$H$113:$K$117,4,0),Proj_Rounding)</f>
        <v>1</v>
      </c>
      <c r="V16" s="6">
        <f>ROUND(EXP('Random Numbers'!BQ15)/2.5*Averages!$K15+(1-'Random Numbers'!BQ15^0.5)*VLOOKUP($D16,Averages!$H$113:$K$117,4,0),Proj_Rounding)</f>
        <v>1</v>
      </c>
      <c r="W16" s="6">
        <f>ROUND(EXP('Random Numbers'!BR15)/2.5*Averages!$K15+(1-'Random Numbers'!BR15^0.5)*VLOOKUP($D16,Averages!$H$113:$K$117,4,0),Proj_Rounding)</f>
        <v>1</v>
      </c>
      <c r="X16" s="6">
        <f>ROUND(EXP('Random Numbers'!BS15)/2.5*Averages!$K15+(1-'Random Numbers'!BS15^0.5)*VLOOKUP($D16,Averages!$H$113:$K$117,4,0),Proj_Rounding)</f>
        <v>1</v>
      </c>
      <c r="Y16" s="6">
        <f>ROUND(EXP('Random Numbers'!BT15)/2.5*Averages!$K15+(1-'Random Numbers'!BT15^0.5)*VLOOKUP($D16,Averages!$H$113:$K$117,4,0),Proj_Rounding)</f>
        <v>1</v>
      </c>
      <c r="Z16" s="6">
        <f>ROUND(EXP('Random Numbers'!BU15)/2.5*Averages!$K15+(1-'Random Numbers'!BU15^0.5)*VLOOKUP($D16,Averages!$H$113:$K$117,4,0),Proj_Rounding)</f>
        <v>1</v>
      </c>
      <c r="AA16" s="6">
        <f>ROUND(EXP('Random Numbers'!BV15)/2.5*Averages!$K15+(1-'Random Numbers'!BV15^0.5)*VLOOKUP($D16,Averages!$H$113:$K$117,4,0),Proj_Rounding)</f>
        <v>1</v>
      </c>
      <c r="AB16" s="6">
        <f>ROUND(EXP('Random Numbers'!BW15)/2.5*Averages!$K15+(1-'Random Numbers'!BW15^0.5)*VLOOKUP($D16,Averages!$H$113:$K$117,4,0),Proj_Rounding)</f>
        <v>1</v>
      </c>
      <c r="AC16" s="49">
        <f>ROUND(EXP('Random Numbers'!BX15)/2.5*Averages!$K15+(1-'Random Numbers'!BX15^0.5)*VLOOKUP($D16,Averages!$H$113:$K$117,4,0),Proj_Rounding)</f>
        <v>1</v>
      </c>
      <c r="AD16" s="69">
        <f t="shared" si="0"/>
        <v>25</v>
      </c>
    </row>
    <row r="17" spans="2:30" ht="15" customHeight="1" x14ac:dyDescent="0.35">
      <c r="B17" s="32" t="s">
        <v>23</v>
      </c>
      <c r="C17" s="51" t="s">
        <v>45</v>
      </c>
      <c r="D17" s="6" t="s">
        <v>8</v>
      </c>
      <c r="E17" s="6">
        <f>ROUND(EXP('Random Numbers'!AZ16)/2.5*Averages!$K16+(1-'Random Numbers'!AZ16^0.5)*VLOOKUP($D17,Averages!$H$113:$K$117,4,0),Proj_Rounding)</f>
        <v>1</v>
      </c>
      <c r="F17" s="6">
        <f>ROUND(EXP('Random Numbers'!BA16)/2.5*Averages!$K16+(1-'Random Numbers'!BA16^0.5)*VLOOKUP($D17,Averages!$H$113:$K$117,4,0),Proj_Rounding)</f>
        <v>0</v>
      </c>
      <c r="G17" s="6">
        <f>ROUND(EXP('Random Numbers'!BB16)/2.5*Averages!$K16+(1-'Random Numbers'!BB16^0.5)*VLOOKUP($D17,Averages!$H$113:$K$117,4,0),Proj_Rounding)</f>
        <v>0</v>
      </c>
      <c r="H17" s="6">
        <f>ROUND(EXP('Random Numbers'!BC16)/2.5*Averages!$K16+(1-'Random Numbers'!BC16^0.5)*VLOOKUP($D17,Averages!$H$113:$K$117,4,0),Proj_Rounding)</f>
        <v>0</v>
      </c>
      <c r="I17" s="6">
        <f>ROUND(EXP('Random Numbers'!BD16)/2.5*Averages!$K16+(1-'Random Numbers'!BD16^0.5)*VLOOKUP($D17,Averages!$H$113:$K$117,4,0),Proj_Rounding)</f>
        <v>0</v>
      </c>
      <c r="J17" s="6">
        <f>ROUND(EXP('Random Numbers'!BE16)/2.5*Averages!$K16+(1-'Random Numbers'!BE16^0.5)*VLOOKUP($D17,Averages!$H$113:$K$117,4,0),Proj_Rounding)</f>
        <v>0</v>
      </c>
      <c r="K17" s="6">
        <f>ROUND(EXP('Random Numbers'!BF16)/2.5*Averages!$K16+(1-'Random Numbers'!BF16^0.5)*VLOOKUP($D17,Averages!$H$113:$K$117,4,0),Proj_Rounding)</f>
        <v>0</v>
      </c>
      <c r="L17" s="6">
        <f>ROUND(EXP('Random Numbers'!BG16)/2.5*Averages!$K16+(1-'Random Numbers'!BG16^0.5)*VLOOKUP($D17,Averages!$H$113:$K$117,4,0),Proj_Rounding)</f>
        <v>1</v>
      </c>
      <c r="M17" s="6">
        <f>ROUND(EXP('Random Numbers'!BH16)/2.5*Averages!$K16+(1-'Random Numbers'!BH16^0.5)*VLOOKUP($D17,Averages!$H$113:$K$117,4,0),Proj_Rounding)</f>
        <v>1</v>
      </c>
      <c r="N17" s="6">
        <f>ROUND(EXP('Random Numbers'!BI16)/2.5*Averages!$K16+(1-'Random Numbers'!BI16^0.5)*VLOOKUP($D17,Averages!$H$113:$K$117,4,0),Proj_Rounding)</f>
        <v>0</v>
      </c>
      <c r="O17" s="6">
        <f>ROUND(EXP('Random Numbers'!BJ16)/2.5*Averages!$K16+(1-'Random Numbers'!BJ16^0.5)*VLOOKUP($D17,Averages!$H$113:$K$117,4,0),Proj_Rounding)</f>
        <v>0</v>
      </c>
      <c r="P17" s="6">
        <f>ROUND(EXP('Random Numbers'!BK16)/2.5*Averages!$K16+(1-'Random Numbers'!BK16^0.5)*VLOOKUP($D17,Averages!$H$113:$K$117,4,0),Proj_Rounding)</f>
        <v>0</v>
      </c>
      <c r="Q17" s="6">
        <f>ROUND(EXP('Random Numbers'!BL16)/2.5*Averages!$K16+(1-'Random Numbers'!BL16^0.5)*VLOOKUP($D17,Averages!$H$113:$K$117,4,0),Proj_Rounding)</f>
        <v>0</v>
      </c>
      <c r="R17" s="6">
        <f>ROUND(EXP('Random Numbers'!BM16)/2.5*Averages!$K16+(1-'Random Numbers'!BM16^0.5)*VLOOKUP($D17,Averages!$H$113:$K$117,4,0),Proj_Rounding)</f>
        <v>0</v>
      </c>
      <c r="S17" s="6">
        <f>ROUND(EXP('Random Numbers'!BN16)/2.5*Averages!$K16+(1-'Random Numbers'!BN16^0.5)*VLOOKUP($D17,Averages!$H$113:$K$117,4,0),Proj_Rounding)</f>
        <v>1</v>
      </c>
      <c r="T17" s="6">
        <f>ROUND(EXP('Random Numbers'!BO16)/2.5*Averages!$K16+(1-'Random Numbers'!BO16^0.5)*VLOOKUP($D17,Averages!$H$113:$K$117,4,0),Proj_Rounding)</f>
        <v>0</v>
      </c>
      <c r="U17" s="6">
        <f>ROUND(EXP('Random Numbers'!BP16)/2.5*Averages!$K16+(1-'Random Numbers'!BP16^0.5)*VLOOKUP($D17,Averages!$H$113:$K$117,4,0),Proj_Rounding)</f>
        <v>0</v>
      </c>
      <c r="V17" s="6">
        <f>ROUND(EXP('Random Numbers'!BQ16)/2.5*Averages!$K16+(1-'Random Numbers'!BQ16^0.5)*VLOOKUP($D17,Averages!$H$113:$K$117,4,0),Proj_Rounding)</f>
        <v>0</v>
      </c>
      <c r="W17" s="6">
        <f>ROUND(EXP('Random Numbers'!BR16)/2.5*Averages!$K16+(1-'Random Numbers'!BR16^0.5)*VLOOKUP($D17,Averages!$H$113:$K$117,4,0),Proj_Rounding)</f>
        <v>0</v>
      </c>
      <c r="X17" s="6">
        <f>ROUND(EXP('Random Numbers'!BS16)/2.5*Averages!$K16+(1-'Random Numbers'!BS16^0.5)*VLOOKUP($D17,Averages!$H$113:$K$117,4,0),Proj_Rounding)</f>
        <v>0</v>
      </c>
      <c r="Y17" s="6">
        <f>ROUND(EXP('Random Numbers'!BT16)/2.5*Averages!$K16+(1-'Random Numbers'!BT16^0.5)*VLOOKUP($D17,Averages!$H$113:$K$117,4,0),Proj_Rounding)</f>
        <v>0</v>
      </c>
      <c r="Z17" s="6">
        <f>ROUND(EXP('Random Numbers'!BU16)/2.5*Averages!$K16+(1-'Random Numbers'!BU16^0.5)*VLOOKUP($D17,Averages!$H$113:$K$117,4,0),Proj_Rounding)</f>
        <v>0</v>
      </c>
      <c r="AA17" s="6">
        <f>ROUND(EXP('Random Numbers'!BV16)/2.5*Averages!$K16+(1-'Random Numbers'!BV16^0.5)*VLOOKUP($D17,Averages!$H$113:$K$117,4,0),Proj_Rounding)</f>
        <v>0</v>
      </c>
      <c r="AB17" s="6">
        <f>ROUND(EXP('Random Numbers'!BW16)/2.5*Averages!$K16+(1-'Random Numbers'!BW16^0.5)*VLOOKUP($D17,Averages!$H$113:$K$117,4,0),Proj_Rounding)</f>
        <v>0</v>
      </c>
      <c r="AC17" s="49">
        <f>ROUND(EXP('Random Numbers'!BX16)/2.5*Averages!$K16+(1-'Random Numbers'!BX16^0.5)*VLOOKUP($D17,Averages!$H$113:$K$117,4,0),Proj_Rounding)</f>
        <v>0</v>
      </c>
      <c r="AD17" s="69">
        <f t="shared" si="0"/>
        <v>4</v>
      </c>
    </row>
    <row r="18" spans="2:30" ht="15" customHeight="1" x14ac:dyDescent="0.35">
      <c r="B18" s="32" t="s">
        <v>23</v>
      </c>
      <c r="C18" s="51" t="s">
        <v>46</v>
      </c>
      <c r="D18" s="6" t="s">
        <v>8</v>
      </c>
      <c r="E18" s="6">
        <f>ROUND(EXP('Random Numbers'!AZ17)/2.5*Averages!$K17+(1-'Random Numbers'!AZ17^0.5)*VLOOKUP($D18,Averages!$H$113:$K$117,4,0),Proj_Rounding)</f>
        <v>1</v>
      </c>
      <c r="F18" s="6">
        <f>ROUND(EXP('Random Numbers'!BA17)/2.5*Averages!$K17+(1-'Random Numbers'!BA17^0.5)*VLOOKUP($D18,Averages!$H$113:$K$117,4,0),Proj_Rounding)</f>
        <v>1</v>
      </c>
      <c r="G18" s="6">
        <f>ROUND(EXP('Random Numbers'!BB17)/2.5*Averages!$K17+(1-'Random Numbers'!BB17^0.5)*VLOOKUP($D18,Averages!$H$113:$K$117,4,0),Proj_Rounding)</f>
        <v>1</v>
      </c>
      <c r="H18" s="6">
        <f>ROUND(EXP('Random Numbers'!BC17)/2.5*Averages!$K17+(1-'Random Numbers'!BC17^0.5)*VLOOKUP($D18,Averages!$H$113:$K$117,4,0),Proj_Rounding)</f>
        <v>1</v>
      </c>
      <c r="I18" s="6">
        <f>ROUND(EXP('Random Numbers'!BD17)/2.5*Averages!$K17+(1-'Random Numbers'!BD17^0.5)*VLOOKUP($D18,Averages!$H$113:$K$117,4,0),Proj_Rounding)</f>
        <v>1</v>
      </c>
      <c r="J18" s="6">
        <f>ROUND(EXP('Random Numbers'!BE17)/2.5*Averages!$K17+(1-'Random Numbers'!BE17^0.5)*VLOOKUP($D18,Averages!$H$113:$K$117,4,0),Proj_Rounding)</f>
        <v>1</v>
      </c>
      <c r="K18" s="6">
        <f>ROUND(EXP('Random Numbers'!BF17)/2.5*Averages!$K17+(1-'Random Numbers'!BF17^0.5)*VLOOKUP($D18,Averages!$H$113:$K$117,4,0),Proj_Rounding)</f>
        <v>1</v>
      </c>
      <c r="L18" s="6">
        <f>ROUND(EXP('Random Numbers'!BG17)/2.5*Averages!$K17+(1-'Random Numbers'!BG17^0.5)*VLOOKUP($D18,Averages!$H$113:$K$117,4,0),Proj_Rounding)</f>
        <v>1</v>
      </c>
      <c r="M18" s="6">
        <f>ROUND(EXP('Random Numbers'!BH17)/2.5*Averages!$K17+(1-'Random Numbers'!BH17^0.5)*VLOOKUP($D18,Averages!$H$113:$K$117,4,0),Proj_Rounding)</f>
        <v>1</v>
      </c>
      <c r="N18" s="6">
        <f>ROUND(EXP('Random Numbers'!BI17)/2.5*Averages!$K17+(1-'Random Numbers'!BI17^0.5)*VLOOKUP($D18,Averages!$H$113:$K$117,4,0),Proj_Rounding)</f>
        <v>1</v>
      </c>
      <c r="O18" s="6">
        <f>ROUND(EXP('Random Numbers'!BJ17)/2.5*Averages!$K17+(1-'Random Numbers'!BJ17^0.5)*VLOOKUP($D18,Averages!$H$113:$K$117,4,0),Proj_Rounding)</f>
        <v>1</v>
      </c>
      <c r="P18" s="6">
        <f>ROUND(EXP('Random Numbers'!BK17)/2.5*Averages!$K17+(1-'Random Numbers'!BK17^0.5)*VLOOKUP($D18,Averages!$H$113:$K$117,4,0),Proj_Rounding)</f>
        <v>1</v>
      </c>
      <c r="Q18" s="6">
        <f>ROUND(EXP('Random Numbers'!BL17)/2.5*Averages!$K17+(1-'Random Numbers'!BL17^0.5)*VLOOKUP($D18,Averages!$H$113:$K$117,4,0),Proj_Rounding)</f>
        <v>1</v>
      </c>
      <c r="R18" s="6">
        <f>ROUND(EXP('Random Numbers'!BM17)/2.5*Averages!$K17+(1-'Random Numbers'!BM17^0.5)*VLOOKUP($D18,Averages!$H$113:$K$117,4,0),Proj_Rounding)</f>
        <v>1</v>
      </c>
      <c r="S18" s="6">
        <f>ROUND(EXP('Random Numbers'!BN17)/2.5*Averages!$K17+(1-'Random Numbers'!BN17^0.5)*VLOOKUP($D18,Averages!$H$113:$K$117,4,0),Proj_Rounding)</f>
        <v>1</v>
      </c>
      <c r="T18" s="6">
        <f>ROUND(EXP('Random Numbers'!BO17)/2.5*Averages!$K17+(1-'Random Numbers'!BO17^0.5)*VLOOKUP($D18,Averages!$H$113:$K$117,4,0),Proj_Rounding)</f>
        <v>1</v>
      </c>
      <c r="U18" s="6">
        <f>ROUND(EXP('Random Numbers'!BP17)/2.5*Averages!$K17+(1-'Random Numbers'!BP17^0.5)*VLOOKUP($D18,Averages!$H$113:$K$117,4,0),Proj_Rounding)</f>
        <v>1</v>
      </c>
      <c r="V18" s="6">
        <f>ROUND(EXP('Random Numbers'!BQ17)/2.5*Averages!$K17+(1-'Random Numbers'!BQ17^0.5)*VLOOKUP($D18,Averages!$H$113:$K$117,4,0),Proj_Rounding)</f>
        <v>1</v>
      </c>
      <c r="W18" s="6">
        <f>ROUND(EXP('Random Numbers'!BR17)/2.5*Averages!$K17+(1-'Random Numbers'!BR17^0.5)*VLOOKUP($D18,Averages!$H$113:$K$117,4,0),Proj_Rounding)</f>
        <v>1</v>
      </c>
      <c r="X18" s="6">
        <f>ROUND(EXP('Random Numbers'!BS17)/2.5*Averages!$K17+(1-'Random Numbers'!BS17^0.5)*VLOOKUP($D18,Averages!$H$113:$K$117,4,0),Proj_Rounding)</f>
        <v>1</v>
      </c>
      <c r="Y18" s="6">
        <f>ROUND(EXP('Random Numbers'!BT17)/2.5*Averages!$K17+(1-'Random Numbers'!BT17^0.5)*VLOOKUP($D18,Averages!$H$113:$K$117,4,0),Proj_Rounding)</f>
        <v>1</v>
      </c>
      <c r="Z18" s="6">
        <f>ROUND(EXP('Random Numbers'!BU17)/2.5*Averages!$K17+(1-'Random Numbers'!BU17^0.5)*VLOOKUP($D18,Averages!$H$113:$K$117,4,0),Proj_Rounding)</f>
        <v>1</v>
      </c>
      <c r="AA18" s="6">
        <f>ROUND(EXP('Random Numbers'!BV17)/2.5*Averages!$K17+(1-'Random Numbers'!BV17^0.5)*VLOOKUP($D18,Averages!$H$113:$K$117,4,0),Proj_Rounding)</f>
        <v>1</v>
      </c>
      <c r="AB18" s="6">
        <f>ROUND(EXP('Random Numbers'!BW17)/2.5*Averages!$K17+(1-'Random Numbers'!BW17^0.5)*VLOOKUP($D18,Averages!$H$113:$K$117,4,0),Proj_Rounding)</f>
        <v>1</v>
      </c>
      <c r="AC18" s="49">
        <f>ROUND(EXP('Random Numbers'!BX17)/2.5*Averages!$K17+(1-'Random Numbers'!BX17^0.5)*VLOOKUP($D18,Averages!$H$113:$K$117,4,0),Proj_Rounding)</f>
        <v>1</v>
      </c>
      <c r="AD18" s="69">
        <f t="shared" si="0"/>
        <v>25</v>
      </c>
    </row>
    <row r="19" spans="2:30" ht="15" customHeight="1" x14ac:dyDescent="0.35">
      <c r="B19" s="32" t="s">
        <v>23</v>
      </c>
      <c r="C19" s="51" t="s">
        <v>47</v>
      </c>
      <c r="D19" s="6" t="s">
        <v>9</v>
      </c>
      <c r="E19" s="6">
        <f>ROUND(EXP('Random Numbers'!AZ18)/2.5*Averages!$K18+(1-'Random Numbers'!AZ18^0.5)*VLOOKUP($D19,Averages!$H$113:$K$117,4,0),Proj_Rounding)</f>
        <v>1</v>
      </c>
      <c r="F19" s="6">
        <f>ROUND(EXP('Random Numbers'!BA18)/2.5*Averages!$K18+(1-'Random Numbers'!BA18^0.5)*VLOOKUP($D19,Averages!$H$113:$K$117,4,0),Proj_Rounding)</f>
        <v>1</v>
      </c>
      <c r="G19" s="6">
        <f>ROUND(EXP('Random Numbers'!BB18)/2.5*Averages!$K18+(1-'Random Numbers'!BB18^0.5)*VLOOKUP($D19,Averages!$H$113:$K$117,4,0),Proj_Rounding)</f>
        <v>1</v>
      </c>
      <c r="H19" s="6">
        <f>ROUND(EXP('Random Numbers'!BC18)/2.5*Averages!$K18+(1-'Random Numbers'!BC18^0.5)*VLOOKUP($D19,Averages!$H$113:$K$117,4,0),Proj_Rounding)</f>
        <v>1</v>
      </c>
      <c r="I19" s="6">
        <f>ROUND(EXP('Random Numbers'!BD18)/2.5*Averages!$K18+(1-'Random Numbers'!BD18^0.5)*VLOOKUP($D19,Averages!$H$113:$K$117,4,0),Proj_Rounding)</f>
        <v>1</v>
      </c>
      <c r="J19" s="6">
        <f>ROUND(EXP('Random Numbers'!BE18)/2.5*Averages!$K18+(1-'Random Numbers'!BE18^0.5)*VLOOKUP($D19,Averages!$H$113:$K$117,4,0),Proj_Rounding)</f>
        <v>1</v>
      </c>
      <c r="K19" s="6">
        <f>ROUND(EXP('Random Numbers'!BF18)/2.5*Averages!$K18+(1-'Random Numbers'!BF18^0.5)*VLOOKUP($D19,Averages!$H$113:$K$117,4,0),Proj_Rounding)</f>
        <v>1</v>
      </c>
      <c r="L19" s="6">
        <f>ROUND(EXP('Random Numbers'!BG18)/2.5*Averages!$K18+(1-'Random Numbers'!BG18^0.5)*VLOOKUP($D19,Averages!$H$113:$K$117,4,0),Proj_Rounding)</f>
        <v>1</v>
      </c>
      <c r="M19" s="6">
        <f>ROUND(EXP('Random Numbers'!BH18)/2.5*Averages!$K18+(1-'Random Numbers'!BH18^0.5)*VLOOKUP($D19,Averages!$H$113:$K$117,4,0),Proj_Rounding)</f>
        <v>1</v>
      </c>
      <c r="N19" s="6">
        <f>ROUND(EXP('Random Numbers'!BI18)/2.5*Averages!$K18+(1-'Random Numbers'!BI18^0.5)*VLOOKUP($D19,Averages!$H$113:$K$117,4,0),Proj_Rounding)</f>
        <v>1</v>
      </c>
      <c r="O19" s="6">
        <f>ROUND(EXP('Random Numbers'!BJ18)/2.5*Averages!$K18+(1-'Random Numbers'!BJ18^0.5)*VLOOKUP($D19,Averages!$H$113:$K$117,4,0),Proj_Rounding)</f>
        <v>2</v>
      </c>
      <c r="P19" s="6">
        <f>ROUND(EXP('Random Numbers'!BK18)/2.5*Averages!$K18+(1-'Random Numbers'!BK18^0.5)*VLOOKUP($D19,Averages!$H$113:$K$117,4,0),Proj_Rounding)</f>
        <v>1</v>
      </c>
      <c r="Q19" s="6">
        <f>ROUND(EXP('Random Numbers'!BL18)/2.5*Averages!$K18+(1-'Random Numbers'!BL18^0.5)*VLOOKUP($D19,Averages!$H$113:$K$117,4,0),Proj_Rounding)</f>
        <v>1</v>
      </c>
      <c r="R19" s="6">
        <f>ROUND(EXP('Random Numbers'!BM18)/2.5*Averages!$K18+(1-'Random Numbers'!BM18^0.5)*VLOOKUP($D19,Averages!$H$113:$K$117,4,0),Proj_Rounding)</f>
        <v>1</v>
      </c>
      <c r="S19" s="6">
        <f>ROUND(EXP('Random Numbers'!BN18)/2.5*Averages!$K18+(1-'Random Numbers'!BN18^0.5)*VLOOKUP($D19,Averages!$H$113:$K$117,4,0),Proj_Rounding)</f>
        <v>1</v>
      </c>
      <c r="T19" s="6">
        <f>ROUND(EXP('Random Numbers'!BO18)/2.5*Averages!$K18+(1-'Random Numbers'!BO18^0.5)*VLOOKUP($D19,Averages!$H$113:$K$117,4,0),Proj_Rounding)</f>
        <v>1</v>
      </c>
      <c r="U19" s="6">
        <f>ROUND(EXP('Random Numbers'!BP18)/2.5*Averages!$K18+(1-'Random Numbers'!BP18^0.5)*VLOOKUP($D19,Averages!$H$113:$K$117,4,0),Proj_Rounding)</f>
        <v>1</v>
      </c>
      <c r="V19" s="6">
        <f>ROUND(EXP('Random Numbers'!BQ18)/2.5*Averages!$K18+(1-'Random Numbers'!BQ18^0.5)*VLOOKUP($D19,Averages!$H$113:$K$117,4,0),Proj_Rounding)</f>
        <v>1</v>
      </c>
      <c r="W19" s="6">
        <f>ROUND(EXP('Random Numbers'!BR18)/2.5*Averages!$K18+(1-'Random Numbers'!BR18^0.5)*VLOOKUP($D19,Averages!$H$113:$K$117,4,0),Proj_Rounding)</f>
        <v>1</v>
      </c>
      <c r="X19" s="6">
        <f>ROUND(EXP('Random Numbers'!BS18)/2.5*Averages!$K18+(1-'Random Numbers'!BS18^0.5)*VLOOKUP($D19,Averages!$H$113:$K$117,4,0),Proj_Rounding)</f>
        <v>1</v>
      </c>
      <c r="Y19" s="6">
        <f>ROUND(EXP('Random Numbers'!BT18)/2.5*Averages!$K18+(1-'Random Numbers'!BT18^0.5)*VLOOKUP($D19,Averages!$H$113:$K$117,4,0),Proj_Rounding)</f>
        <v>1</v>
      </c>
      <c r="Z19" s="6">
        <f>ROUND(EXP('Random Numbers'!BU18)/2.5*Averages!$K18+(1-'Random Numbers'!BU18^0.5)*VLOOKUP($D19,Averages!$H$113:$K$117,4,0),Proj_Rounding)</f>
        <v>1</v>
      </c>
      <c r="AA19" s="6">
        <f>ROUND(EXP('Random Numbers'!BV18)/2.5*Averages!$K18+(1-'Random Numbers'!BV18^0.5)*VLOOKUP($D19,Averages!$H$113:$K$117,4,0),Proj_Rounding)</f>
        <v>1</v>
      </c>
      <c r="AB19" s="6">
        <f>ROUND(EXP('Random Numbers'!BW18)/2.5*Averages!$K18+(1-'Random Numbers'!BW18^0.5)*VLOOKUP($D19,Averages!$H$113:$K$117,4,0),Proj_Rounding)</f>
        <v>1</v>
      </c>
      <c r="AC19" s="49">
        <f>ROUND(EXP('Random Numbers'!BX18)/2.5*Averages!$K18+(1-'Random Numbers'!BX18^0.5)*VLOOKUP($D19,Averages!$H$113:$K$117,4,0),Proj_Rounding)</f>
        <v>1</v>
      </c>
      <c r="AD19" s="69">
        <f t="shared" si="0"/>
        <v>26</v>
      </c>
    </row>
    <row r="20" spans="2:30" ht="15" customHeight="1" x14ac:dyDescent="0.35">
      <c r="B20" s="32" t="s">
        <v>23</v>
      </c>
      <c r="C20" s="51" t="s">
        <v>48</v>
      </c>
      <c r="D20" s="6" t="s">
        <v>9</v>
      </c>
      <c r="E20" s="6">
        <f>ROUND(EXP('Random Numbers'!AZ19)/2.5*Averages!$K19+(1-'Random Numbers'!AZ19^0.5)*VLOOKUP($D20,Averages!$H$113:$K$117,4,0),Proj_Rounding)</f>
        <v>1</v>
      </c>
      <c r="F20" s="6">
        <f>ROUND(EXP('Random Numbers'!BA19)/2.5*Averages!$K19+(1-'Random Numbers'!BA19^0.5)*VLOOKUP($D20,Averages!$H$113:$K$117,4,0),Proj_Rounding)</f>
        <v>1</v>
      </c>
      <c r="G20" s="6">
        <f>ROUND(EXP('Random Numbers'!BB19)/2.5*Averages!$K19+(1-'Random Numbers'!BB19^0.5)*VLOOKUP($D20,Averages!$H$113:$K$117,4,0),Proj_Rounding)</f>
        <v>1</v>
      </c>
      <c r="H20" s="6">
        <f>ROUND(EXP('Random Numbers'!BC19)/2.5*Averages!$K19+(1-'Random Numbers'!BC19^0.5)*VLOOKUP($D20,Averages!$H$113:$K$117,4,0),Proj_Rounding)</f>
        <v>1</v>
      </c>
      <c r="I20" s="6">
        <f>ROUND(EXP('Random Numbers'!BD19)/2.5*Averages!$K19+(1-'Random Numbers'!BD19^0.5)*VLOOKUP($D20,Averages!$H$113:$K$117,4,0),Proj_Rounding)</f>
        <v>1</v>
      </c>
      <c r="J20" s="6">
        <f>ROUND(EXP('Random Numbers'!BE19)/2.5*Averages!$K19+(1-'Random Numbers'!BE19^0.5)*VLOOKUP($D20,Averages!$H$113:$K$117,4,0),Proj_Rounding)</f>
        <v>1</v>
      </c>
      <c r="K20" s="6">
        <f>ROUND(EXP('Random Numbers'!BF19)/2.5*Averages!$K19+(1-'Random Numbers'!BF19^0.5)*VLOOKUP($D20,Averages!$H$113:$K$117,4,0),Proj_Rounding)</f>
        <v>1</v>
      </c>
      <c r="L20" s="6">
        <f>ROUND(EXP('Random Numbers'!BG19)/2.5*Averages!$K19+(1-'Random Numbers'!BG19^0.5)*VLOOKUP($D20,Averages!$H$113:$K$117,4,0),Proj_Rounding)</f>
        <v>1</v>
      </c>
      <c r="M20" s="6">
        <f>ROUND(EXP('Random Numbers'!BH19)/2.5*Averages!$K19+(1-'Random Numbers'!BH19^0.5)*VLOOKUP($D20,Averages!$H$113:$K$117,4,0),Proj_Rounding)</f>
        <v>1</v>
      </c>
      <c r="N20" s="6">
        <f>ROUND(EXP('Random Numbers'!BI19)/2.5*Averages!$K19+(1-'Random Numbers'!BI19^0.5)*VLOOKUP($D20,Averages!$H$113:$K$117,4,0),Proj_Rounding)</f>
        <v>1</v>
      </c>
      <c r="O20" s="6">
        <f>ROUND(EXP('Random Numbers'!BJ19)/2.5*Averages!$K19+(1-'Random Numbers'!BJ19^0.5)*VLOOKUP($D20,Averages!$H$113:$K$117,4,0),Proj_Rounding)</f>
        <v>1</v>
      </c>
      <c r="P20" s="6">
        <f>ROUND(EXP('Random Numbers'!BK19)/2.5*Averages!$K19+(1-'Random Numbers'!BK19^0.5)*VLOOKUP($D20,Averages!$H$113:$K$117,4,0),Proj_Rounding)</f>
        <v>1</v>
      </c>
      <c r="Q20" s="6">
        <f>ROUND(EXP('Random Numbers'!BL19)/2.5*Averages!$K19+(1-'Random Numbers'!BL19^0.5)*VLOOKUP($D20,Averages!$H$113:$K$117,4,0),Proj_Rounding)</f>
        <v>1</v>
      </c>
      <c r="R20" s="6">
        <f>ROUND(EXP('Random Numbers'!BM19)/2.5*Averages!$K19+(1-'Random Numbers'!BM19^0.5)*VLOOKUP($D20,Averages!$H$113:$K$117,4,0),Proj_Rounding)</f>
        <v>1</v>
      </c>
      <c r="S20" s="6">
        <f>ROUND(EXP('Random Numbers'!BN19)/2.5*Averages!$K19+(1-'Random Numbers'!BN19^0.5)*VLOOKUP($D20,Averages!$H$113:$K$117,4,0),Proj_Rounding)</f>
        <v>1</v>
      </c>
      <c r="T20" s="6">
        <f>ROUND(EXP('Random Numbers'!BO19)/2.5*Averages!$K19+(1-'Random Numbers'!BO19^0.5)*VLOOKUP($D20,Averages!$H$113:$K$117,4,0),Proj_Rounding)</f>
        <v>1</v>
      </c>
      <c r="U20" s="6">
        <f>ROUND(EXP('Random Numbers'!BP19)/2.5*Averages!$K19+(1-'Random Numbers'!BP19^0.5)*VLOOKUP($D20,Averages!$H$113:$K$117,4,0),Proj_Rounding)</f>
        <v>1</v>
      </c>
      <c r="V20" s="6">
        <f>ROUND(EXP('Random Numbers'!BQ19)/2.5*Averages!$K19+(1-'Random Numbers'!BQ19^0.5)*VLOOKUP($D20,Averages!$H$113:$K$117,4,0),Proj_Rounding)</f>
        <v>1</v>
      </c>
      <c r="W20" s="6">
        <f>ROUND(EXP('Random Numbers'!BR19)/2.5*Averages!$K19+(1-'Random Numbers'!BR19^0.5)*VLOOKUP($D20,Averages!$H$113:$K$117,4,0),Proj_Rounding)</f>
        <v>1</v>
      </c>
      <c r="X20" s="6">
        <f>ROUND(EXP('Random Numbers'!BS19)/2.5*Averages!$K19+(1-'Random Numbers'!BS19^0.5)*VLOOKUP($D20,Averages!$H$113:$K$117,4,0),Proj_Rounding)</f>
        <v>1</v>
      </c>
      <c r="Y20" s="6">
        <f>ROUND(EXP('Random Numbers'!BT19)/2.5*Averages!$K19+(1-'Random Numbers'!BT19^0.5)*VLOOKUP($D20,Averages!$H$113:$K$117,4,0),Proj_Rounding)</f>
        <v>1</v>
      </c>
      <c r="Z20" s="6">
        <f>ROUND(EXP('Random Numbers'!BU19)/2.5*Averages!$K19+(1-'Random Numbers'!BU19^0.5)*VLOOKUP($D20,Averages!$H$113:$K$117,4,0),Proj_Rounding)</f>
        <v>1</v>
      </c>
      <c r="AA20" s="6">
        <f>ROUND(EXP('Random Numbers'!BV19)/2.5*Averages!$K19+(1-'Random Numbers'!BV19^0.5)*VLOOKUP($D20,Averages!$H$113:$K$117,4,0),Proj_Rounding)</f>
        <v>1</v>
      </c>
      <c r="AB20" s="6">
        <f>ROUND(EXP('Random Numbers'!BW19)/2.5*Averages!$K19+(1-'Random Numbers'!BW19^0.5)*VLOOKUP($D20,Averages!$H$113:$K$117,4,0),Proj_Rounding)</f>
        <v>1</v>
      </c>
      <c r="AC20" s="49">
        <f>ROUND(EXP('Random Numbers'!BX19)/2.5*Averages!$K19+(1-'Random Numbers'!BX19^0.5)*VLOOKUP($D20,Averages!$H$113:$K$117,4,0),Proj_Rounding)</f>
        <v>1</v>
      </c>
      <c r="AD20" s="69">
        <f t="shared" si="0"/>
        <v>25</v>
      </c>
    </row>
    <row r="21" spans="2:30" ht="15" customHeight="1" x14ac:dyDescent="0.35">
      <c r="B21" s="32" t="s">
        <v>23</v>
      </c>
      <c r="C21" s="51" t="s">
        <v>49</v>
      </c>
      <c r="D21" s="6" t="s">
        <v>9</v>
      </c>
      <c r="E21" s="6">
        <f>ROUND(EXP('Random Numbers'!AZ20)/2.5*Averages!$K20+(1-'Random Numbers'!AZ20^0.5)*VLOOKUP($D21,Averages!$H$113:$K$117,4,0),Proj_Rounding)</f>
        <v>1</v>
      </c>
      <c r="F21" s="6">
        <f>ROUND(EXP('Random Numbers'!BA20)/2.5*Averages!$K20+(1-'Random Numbers'!BA20^0.5)*VLOOKUP($D21,Averages!$H$113:$K$117,4,0),Proj_Rounding)</f>
        <v>1</v>
      </c>
      <c r="G21" s="6">
        <f>ROUND(EXP('Random Numbers'!BB20)/2.5*Averages!$K20+(1-'Random Numbers'!BB20^0.5)*VLOOKUP($D21,Averages!$H$113:$K$117,4,0),Proj_Rounding)</f>
        <v>1</v>
      </c>
      <c r="H21" s="6">
        <f>ROUND(EXP('Random Numbers'!BC20)/2.5*Averages!$K20+(1-'Random Numbers'!BC20^0.5)*VLOOKUP($D21,Averages!$H$113:$K$117,4,0),Proj_Rounding)</f>
        <v>1</v>
      </c>
      <c r="I21" s="6">
        <f>ROUND(EXP('Random Numbers'!BD20)/2.5*Averages!$K20+(1-'Random Numbers'!BD20^0.5)*VLOOKUP($D21,Averages!$H$113:$K$117,4,0),Proj_Rounding)</f>
        <v>1</v>
      </c>
      <c r="J21" s="6">
        <f>ROUND(EXP('Random Numbers'!BE20)/2.5*Averages!$K20+(1-'Random Numbers'!BE20^0.5)*VLOOKUP($D21,Averages!$H$113:$K$117,4,0),Proj_Rounding)</f>
        <v>1</v>
      </c>
      <c r="K21" s="6">
        <f>ROUND(EXP('Random Numbers'!BF20)/2.5*Averages!$K20+(1-'Random Numbers'!BF20^0.5)*VLOOKUP($D21,Averages!$H$113:$K$117,4,0),Proj_Rounding)</f>
        <v>1</v>
      </c>
      <c r="L21" s="6">
        <f>ROUND(EXP('Random Numbers'!BG20)/2.5*Averages!$K20+(1-'Random Numbers'!BG20^0.5)*VLOOKUP($D21,Averages!$H$113:$K$117,4,0),Proj_Rounding)</f>
        <v>1</v>
      </c>
      <c r="M21" s="6">
        <f>ROUND(EXP('Random Numbers'!BH20)/2.5*Averages!$K20+(1-'Random Numbers'!BH20^0.5)*VLOOKUP($D21,Averages!$H$113:$K$117,4,0),Proj_Rounding)</f>
        <v>1</v>
      </c>
      <c r="N21" s="6">
        <f>ROUND(EXP('Random Numbers'!BI20)/2.5*Averages!$K20+(1-'Random Numbers'!BI20^0.5)*VLOOKUP($D21,Averages!$H$113:$K$117,4,0),Proj_Rounding)</f>
        <v>2</v>
      </c>
      <c r="O21" s="6">
        <f>ROUND(EXP('Random Numbers'!BJ20)/2.5*Averages!$K20+(1-'Random Numbers'!BJ20^0.5)*VLOOKUP($D21,Averages!$H$113:$K$117,4,0),Proj_Rounding)</f>
        <v>1</v>
      </c>
      <c r="P21" s="6">
        <f>ROUND(EXP('Random Numbers'!BK20)/2.5*Averages!$K20+(1-'Random Numbers'!BK20^0.5)*VLOOKUP($D21,Averages!$H$113:$K$117,4,0),Proj_Rounding)</f>
        <v>1</v>
      </c>
      <c r="Q21" s="6">
        <f>ROUND(EXP('Random Numbers'!BL20)/2.5*Averages!$K20+(1-'Random Numbers'!BL20^0.5)*VLOOKUP($D21,Averages!$H$113:$K$117,4,0),Proj_Rounding)</f>
        <v>1</v>
      </c>
      <c r="R21" s="6">
        <f>ROUND(EXP('Random Numbers'!BM20)/2.5*Averages!$K20+(1-'Random Numbers'!BM20^0.5)*VLOOKUP($D21,Averages!$H$113:$K$117,4,0),Proj_Rounding)</f>
        <v>1</v>
      </c>
      <c r="S21" s="6">
        <f>ROUND(EXP('Random Numbers'!BN20)/2.5*Averages!$K20+(1-'Random Numbers'!BN20^0.5)*VLOOKUP($D21,Averages!$H$113:$K$117,4,0),Proj_Rounding)</f>
        <v>1</v>
      </c>
      <c r="T21" s="6">
        <f>ROUND(EXP('Random Numbers'!BO20)/2.5*Averages!$K20+(1-'Random Numbers'!BO20^0.5)*VLOOKUP($D21,Averages!$H$113:$K$117,4,0),Proj_Rounding)</f>
        <v>1</v>
      </c>
      <c r="U21" s="6">
        <f>ROUND(EXP('Random Numbers'!BP20)/2.5*Averages!$K20+(1-'Random Numbers'!BP20^0.5)*VLOOKUP($D21,Averages!$H$113:$K$117,4,0),Proj_Rounding)</f>
        <v>1</v>
      </c>
      <c r="V21" s="6">
        <f>ROUND(EXP('Random Numbers'!BQ20)/2.5*Averages!$K20+(1-'Random Numbers'!BQ20^0.5)*VLOOKUP($D21,Averages!$H$113:$K$117,4,0),Proj_Rounding)</f>
        <v>1</v>
      </c>
      <c r="W21" s="6">
        <f>ROUND(EXP('Random Numbers'!BR20)/2.5*Averages!$K20+(1-'Random Numbers'!BR20^0.5)*VLOOKUP($D21,Averages!$H$113:$K$117,4,0),Proj_Rounding)</f>
        <v>1</v>
      </c>
      <c r="X21" s="6">
        <f>ROUND(EXP('Random Numbers'!BS20)/2.5*Averages!$K20+(1-'Random Numbers'!BS20^0.5)*VLOOKUP($D21,Averages!$H$113:$K$117,4,0),Proj_Rounding)</f>
        <v>1</v>
      </c>
      <c r="Y21" s="6">
        <f>ROUND(EXP('Random Numbers'!BT20)/2.5*Averages!$K20+(1-'Random Numbers'!BT20^0.5)*VLOOKUP($D21,Averages!$H$113:$K$117,4,0),Proj_Rounding)</f>
        <v>1</v>
      </c>
      <c r="Z21" s="6">
        <f>ROUND(EXP('Random Numbers'!BU20)/2.5*Averages!$K20+(1-'Random Numbers'!BU20^0.5)*VLOOKUP($D21,Averages!$H$113:$K$117,4,0),Proj_Rounding)</f>
        <v>1</v>
      </c>
      <c r="AA21" s="6">
        <f>ROUND(EXP('Random Numbers'!BV20)/2.5*Averages!$K20+(1-'Random Numbers'!BV20^0.5)*VLOOKUP($D21,Averages!$H$113:$K$117,4,0),Proj_Rounding)</f>
        <v>1</v>
      </c>
      <c r="AB21" s="6">
        <f>ROUND(EXP('Random Numbers'!BW20)/2.5*Averages!$K20+(1-'Random Numbers'!BW20^0.5)*VLOOKUP($D21,Averages!$H$113:$K$117,4,0),Proj_Rounding)</f>
        <v>1</v>
      </c>
      <c r="AC21" s="49">
        <f>ROUND(EXP('Random Numbers'!BX20)/2.5*Averages!$K20+(1-'Random Numbers'!BX20^0.5)*VLOOKUP($D21,Averages!$H$113:$K$117,4,0),Proj_Rounding)</f>
        <v>1</v>
      </c>
      <c r="AD21" s="69">
        <f t="shared" si="0"/>
        <v>26</v>
      </c>
    </row>
    <row r="22" spans="2:30" ht="15" customHeight="1" x14ac:dyDescent="0.35">
      <c r="B22" s="32" t="s">
        <v>23</v>
      </c>
      <c r="C22" s="51" t="s">
        <v>50</v>
      </c>
      <c r="D22" s="6" t="s">
        <v>9</v>
      </c>
      <c r="E22" s="6">
        <f>ROUND(EXP('Random Numbers'!AZ21)/2.5*Averages!$K21+(1-'Random Numbers'!AZ21^0.5)*VLOOKUP($D22,Averages!$H$113:$K$117,4,0),Proj_Rounding)</f>
        <v>1</v>
      </c>
      <c r="F22" s="6">
        <f>ROUND(EXP('Random Numbers'!BA21)/2.5*Averages!$K21+(1-'Random Numbers'!BA21^0.5)*VLOOKUP($D22,Averages!$H$113:$K$117,4,0),Proj_Rounding)</f>
        <v>1</v>
      </c>
      <c r="G22" s="6">
        <f>ROUND(EXP('Random Numbers'!BB21)/2.5*Averages!$K21+(1-'Random Numbers'!BB21^0.5)*VLOOKUP($D22,Averages!$H$113:$K$117,4,0),Proj_Rounding)</f>
        <v>2</v>
      </c>
      <c r="H22" s="6">
        <f>ROUND(EXP('Random Numbers'!BC21)/2.5*Averages!$K21+(1-'Random Numbers'!BC21^0.5)*VLOOKUP($D22,Averages!$H$113:$K$117,4,0),Proj_Rounding)</f>
        <v>1</v>
      </c>
      <c r="I22" s="6">
        <f>ROUND(EXP('Random Numbers'!BD21)/2.5*Averages!$K21+(1-'Random Numbers'!BD21^0.5)*VLOOKUP($D22,Averages!$H$113:$K$117,4,0),Proj_Rounding)</f>
        <v>1</v>
      </c>
      <c r="J22" s="6">
        <f>ROUND(EXP('Random Numbers'!BE21)/2.5*Averages!$K21+(1-'Random Numbers'!BE21^0.5)*VLOOKUP($D22,Averages!$H$113:$K$117,4,0),Proj_Rounding)</f>
        <v>1</v>
      </c>
      <c r="K22" s="6">
        <f>ROUND(EXP('Random Numbers'!BF21)/2.5*Averages!$K21+(1-'Random Numbers'!BF21^0.5)*VLOOKUP($D22,Averages!$H$113:$K$117,4,0),Proj_Rounding)</f>
        <v>1</v>
      </c>
      <c r="L22" s="6">
        <f>ROUND(EXP('Random Numbers'!BG21)/2.5*Averages!$K21+(1-'Random Numbers'!BG21^0.5)*VLOOKUP($D22,Averages!$H$113:$K$117,4,0),Proj_Rounding)</f>
        <v>1</v>
      </c>
      <c r="M22" s="6">
        <f>ROUND(EXP('Random Numbers'!BH21)/2.5*Averages!$K21+(1-'Random Numbers'!BH21^0.5)*VLOOKUP($D22,Averages!$H$113:$K$117,4,0),Proj_Rounding)</f>
        <v>1</v>
      </c>
      <c r="N22" s="6">
        <f>ROUND(EXP('Random Numbers'!BI21)/2.5*Averages!$K21+(1-'Random Numbers'!BI21^0.5)*VLOOKUP($D22,Averages!$H$113:$K$117,4,0),Proj_Rounding)</f>
        <v>1</v>
      </c>
      <c r="O22" s="6">
        <f>ROUND(EXP('Random Numbers'!BJ21)/2.5*Averages!$K21+(1-'Random Numbers'!BJ21^0.5)*VLOOKUP($D22,Averages!$H$113:$K$117,4,0),Proj_Rounding)</f>
        <v>1</v>
      </c>
      <c r="P22" s="6">
        <f>ROUND(EXP('Random Numbers'!BK21)/2.5*Averages!$K21+(1-'Random Numbers'!BK21^0.5)*VLOOKUP($D22,Averages!$H$113:$K$117,4,0),Proj_Rounding)</f>
        <v>1</v>
      </c>
      <c r="Q22" s="6">
        <f>ROUND(EXP('Random Numbers'!BL21)/2.5*Averages!$K21+(1-'Random Numbers'!BL21^0.5)*VLOOKUP($D22,Averages!$H$113:$K$117,4,0),Proj_Rounding)</f>
        <v>2</v>
      </c>
      <c r="R22" s="6">
        <f>ROUND(EXP('Random Numbers'!BM21)/2.5*Averages!$K21+(1-'Random Numbers'!BM21^0.5)*VLOOKUP($D22,Averages!$H$113:$K$117,4,0),Proj_Rounding)</f>
        <v>1</v>
      </c>
      <c r="S22" s="6">
        <f>ROUND(EXP('Random Numbers'!BN21)/2.5*Averages!$K21+(1-'Random Numbers'!BN21^0.5)*VLOOKUP($D22,Averages!$H$113:$K$117,4,0),Proj_Rounding)</f>
        <v>1</v>
      </c>
      <c r="T22" s="6">
        <f>ROUND(EXP('Random Numbers'!BO21)/2.5*Averages!$K21+(1-'Random Numbers'!BO21^0.5)*VLOOKUP($D22,Averages!$H$113:$K$117,4,0),Proj_Rounding)</f>
        <v>1</v>
      </c>
      <c r="U22" s="6">
        <f>ROUND(EXP('Random Numbers'!BP21)/2.5*Averages!$K21+(1-'Random Numbers'!BP21^0.5)*VLOOKUP($D22,Averages!$H$113:$K$117,4,0),Proj_Rounding)</f>
        <v>1</v>
      </c>
      <c r="V22" s="6">
        <f>ROUND(EXP('Random Numbers'!BQ21)/2.5*Averages!$K21+(1-'Random Numbers'!BQ21^0.5)*VLOOKUP($D22,Averages!$H$113:$K$117,4,0),Proj_Rounding)</f>
        <v>1</v>
      </c>
      <c r="W22" s="6">
        <f>ROUND(EXP('Random Numbers'!BR21)/2.5*Averages!$K21+(1-'Random Numbers'!BR21^0.5)*VLOOKUP($D22,Averages!$H$113:$K$117,4,0),Proj_Rounding)</f>
        <v>1</v>
      </c>
      <c r="X22" s="6">
        <f>ROUND(EXP('Random Numbers'!BS21)/2.5*Averages!$K21+(1-'Random Numbers'!BS21^0.5)*VLOOKUP($D22,Averages!$H$113:$K$117,4,0),Proj_Rounding)</f>
        <v>1</v>
      </c>
      <c r="Y22" s="6">
        <f>ROUND(EXP('Random Numbers'!BT21)/2.5*Averages!$K21+(1-'Random Numbers'!BT21^0.5)*VLOOKUP($D22,Averages!$H$113:$K$117,4,0),Proj_Rounding)</f>
        <v>1</v>
      </c>
      <c r="Z22" s="6">
        <f>ROUND(EXP('Random Numbers'!BU21)/2.5*Averages!$K21+(1-'Random Numbers'!BU21^0.5)*VLOOKUP($D22,Averages!$H$113:$K$117,4,0),Proj_Rounding)</f>
        <v>1</v>
      </c>
      <c r="AA22" s="6">
        <f>ROUND(EXP('Random Numbers'!BV21)/2.5*Averages!$K21+(1-'Random Numbers'!BV21^0.5)*VLOOKUP($D22,Averages!$H$113:$K$117,4,0),Proj_Rounding)</f>
        <v>1</v>
      </c>
      <c r="AB22" s="6">
        <f>ROUND(EXP('Random Numbers'!BW21)/2.5*Averages!$K21+(1-'Random Numbers'!BW21^0.5)*VLOOKUP($D22,Averages!$H$113:$K$117,4,0),Proj_Rounding)</f>
        <v>1</v>
      </c>
      <c r="AC22" s="49">
        <f>ROUND(EXP('Random Numbers'!BX21)/2.5*Averages!$K21+(1-'Random Numbers'!BX21^0.5)*VLOOKUP($D22,Averages!$H$113:$K$117,4,0),Proj_Rounding)</f>
        <v>1</v>
      </c>
      <c r="AD22" s="69">
        <f t="shared" si="0"/>
        <v>27</v>
      </c>
    </row>
    <row r="23" spans="2:30" ht="15" customHeight="1" x14ac:dyDescent="0.35">
      <c r="B23" s="32" t="s">
        <v>23</v>
      </c>
      <c r="C23" s="51" t="s">
        <v>51</v>
      </c>
      <c r="D23" s="6" t="s">
        <v>10</v>
      </c>
      <c r="E23" s="6">
        <f>ROUND(EXP('Random Numbers'!AZ22)/2.5*Averages!$K22+(1-'Random Numbers'!AZ22^0.5)*VLOOKUP($D23,Averages!$H$113:$K$117,4,0),Proj_Rounding)</f>
        <v>2</v>
      </c>
      <c r="F23" s="6">
        <f>ROUND(EXP('Random Numbers'!BA22)/2.5*Averages!$K22+(1-'Random Numbers'!BA22^0.5)*VLOOKUP($D23,Averages!$H$113:$K$117,4,0),Proj_Rounding)</f>
        <v>2</v>
      </c>
      <c r="G23" s="6">
        <f>ROUND(EXP('Random Numbers'!BB22)/2.5*Averages!$K22+(1-'Random Numbers'!BB22^0.5)*VLOOKUP($D23,Averages!$H$113:$K$117,4,0),Proj_Rounding)</f>
        <v>2</v>
      </c>
      <c r="H23" s="6">
        <f>ROUND(EXP('Random Numbers'!BC22)/2.5*Averages!$K22+(1-'Random Numbers'!BC22^0.5)*VLOOKUP($D23,Averages!$H$113:$K$117,4,0),Proj_Rounding)</f>
        <v>2</v>
      </c>
      <c r="I23" s="6">
        <f>ROUND(EXP('Random Numbers'!BD22)/2.5*Averages!$K22+(1-'Random Numbers'!BD22^0.5)*VLOOKUP($D23,Averages!$H$113:$K$117,4,0),Proj_Rounding)</f>
        <v>2</v>
      </c>
      <c r="J23" s="6">
        <f>ROUND(EXP('Random Numbers'!BE22)/2.5*Averages!$K22+(1-'Random Numbers'!BE22^0.5)*VLOOKUP($D23,Averages!$H$113:$K$117,4,0),Proj_Rounding)</f>
        <v>2</v>
      </c>
      <c r="K23" s="6">
        <f>ROUND(EXP('Random Numbers'!BF22)/2.5*Averages!$K22+(1-'Random Numbers'!BF22^0.5)*VLOOKUP($D23,Averages!$H$113:$K$117,4,0),Proj_Rounding)</f>
        <v>2</v>
      </c>
      <c r="L23" s="6">
        <f>ROUND(EXP('Random Numbers'!BG22)/2.5*Averages!$K22+(1-'Random Numbers'!BG22^0.5)*VLOOKUP($D23,Averages!$H$113:$K$117,4,0),Proj_Rounding)</f>
        <v>2</v>
      </c>
      <c r="M23" s="6">
        <f>ROUND(EXP('Random Numbers'!BH22)/2.5*Averages!$K22+(1-'Random Numbers'!BH22^0.5)*VLOOKUP($D23,Averages!$H$113:$K$117,4,0),Proj_Rounding)</f>
        <v>2</v>
      </c>
      <c r="N23" s="6">
        <f>ROUND(EXP('Random Numbers'!BI22)/2.5*Averages!$K22+(1-'Random Numbers'!BI22^0.5)*VLOOKUP($D23,Averages!$H$113:$K$117,4,0),Proj_Rounding)</f>
        <v>2</v>
      </c>
      <c r="O23" s="6">
        <f>ROUND(EXP('Random Numbers'!BJ22)/2.5*Averages!$K22+(1-'Random Numbers'!BJ22^0.5)*VLOOKUP($D23,Averages!$H$113:$K$117,4,0),Proj_Rounding)</f>
        <v>2</v>
      </c>
      <c r="P23" s="6">
        <f>ROUND(EXP('Random Numbers'!BK22)/2.5*Averages!$K22+(1-'Random Numbers'!BK22^0.5)*VLOOKUP($D23,Averages!$H$113:$K$117,4,0),Proj_Rounding)</f>
        <v>2</v>
      </c>
      <c r="Q23" s="6">
        <f>ROUND(EXP('Random Numbers'!BL22)/2.5*Averages!$K22+(1-'Random Numbers'!BL22^0.5)*VLOOKUP($D23,Averages!$H$113:$K$117,4,0),Proj_Rounding)</f>
        <v>2</v>
      </c>
      <c r="R23" s="6">
        <f>ROUND(EXP('Random Numbers'!BM22)/2.5*Averages!$K22+(1-'Random Numbers'!BM22^0.5)*VLOOKUP($D23,Averages!$H$113:$K$117,4,0),Proj_Rounding)</f>
        <v>2</v>
      </c>
      <c r="S23" s="6">
        <f>ROUND(EXP('Random Numbers'!BN22)/2.5*Averages!$K22+(1-'Random Numbers'!BN22^0.5)*VLOOKUP($D23,Averages!$H$113:$K$117,4,0),Proj_Rounding)</f>
        <v>2</v>
      </c>
      <c r="T23" s="6">
        <f>ROUND(EXP('Random Numbers'!BO22)/2.5*Averages!$K22+(1-'Random Numbers'!BO22^0.5)*VLOOKUP($D23,Averages!$H$113:$K$117,4,0),Proj_Rounding)</f>
        <v>2</v>
      </c>
      <c r="U23" s="6">
        <f>ROUND(EXP('Random Numbers'!BP22)/2.5*Averages!$K22+(1-'Random Numbers'!BP22^0.5)*VLOOKUP($D23,Averages!$H$113:$K$117,4,0),Proj_Rounding)</f>
        <v>2</v>
      </c>
      <c r="V23" s="6">
        <f>ROUND(EXP('Random Numbers'!BQ22)/2.5*Averages!$K22+(1-'Random Numbers'!BQ22^0.5)*VLOOKUP($D23,Averages!$H$113:$K$117,4,0),Proj_Rounding)</f>
        <v>2</v>
      </c>
      <c r="W23" s="6">
        <f>ROUND(EXP('Random Numbers'!BR22)/2.5*Averages!$K22+(1-'Random Numbers'!BR22^0.5)*VLOOKUP($D23,Averages!$H$113:$K$117,4,0),Proj_Rounding)</f>
        <v>2</v>
      </c>
      <c r="X23" s="6">
        <f>ROUND(EXP('Random Numbers'!BS22)/2.5*Averages!$K22+(1-'Random Numbers'!BS22^0.5)*VLOOKUP($D23,Averages!$H$113:$K$117,4,0),Proj_Rounding)</f>
        <v>2</v>
      </c>
      <c r="Y23" s="6">
        <f>ROUND(EXP('Random Numbers'!BT22)/2.5*Averages!$K22+(1-'Random Numbers'!BT22^0.5)*VLOOKUP($D23,Averages!$H$113:$K$117,4,0),Proj_Rounding)</f>
        <v>2</v>
      </c>
      <c r="Z23" s="6">
        <f>ROUND(EXP('Random Numbers'!BU22)/2.5*Averages!$K22+(1-'Random Numbers'!BU22^0.5)*VLOOKUP($D23,Averages!$H$113:$K$117,4,0),Proj_Rounding)</f>
        <v>2</v>
      </c>
      <c r="AA23" s="6">
        <f>ROUND(EXP('Random Numbers'!BV22)/2.5*Averages!$K22+(1-'Random Numbers'!BV22^0.5)*VLOOKUP($D23,Averages!$H$113:$K$117,4,0),Proj_Rounding)</f>
        <v>2</v>
      </c>
      <c r="AB23" s="6">
        <f>ROUND(EXP('Random Numbers'!BW22)/2.5*Averages!$K22+(1-'Random Numbers'!BW22^0.5)*VLOOKUP($D23,Averages!$H$113:$K$117,4,0),Proj_Rounding)</f>
        <v>2</v>
      </c>
      <c r="AC23" s="49">
        <f>ROUND(EXP('Random Numbers'!BX22)/2.5*Averages!$K22+(1-'Random Numbers'!BX22^0.5)*VLOOKUP($D23,Averages!$H$113:$K$117,4,0),Proj_Rounding)</f>
        <v>2</v>
      </c>
      <c r="AD23" s="69">
        <f t="shared" si="0"/>
        <v>50</v>
      </c>
    </row>
    <row r="24" spans="2:30" ht="15" customHeight="1" x14ac:dyDescent="0.35">
      <c r="B24" s="32" t="s">
        <v>23</v>
      </c>
      <c r="C24" s="51" t="s">
        <v>52</v>
      </c>
      <c r="D24" s="6" t="s">
        <v>10</v>
      </c>
      <c r="E24" s="6">
        <f>ROUND(EXP('Random Numbers'!AZ23)/2.5*Averages!$K23+(1-'Random Numbers'!AZ23^0.5)*VLOOKUP($D24,Averages!$H$113:$K$117,4,0),Proj_Rounding)</f>
        <v>1</v>
      </c>
      <c r="F24" s="6">
        <f>ROUND(EXP('Random Numbers'!BA23)/2.5*Averages!$K23+(1-'Random Numbers'!BA23^0.5)*VLOOKUP($D24,Averages!$H$113:$K$117,4,0),Proj_Rounding)</f>
        <v>1</v>
      </c>
      <c r="G24" s="6">
        <f>ROUND(EXP('Random Numbers'!BB23)/2.5*Averages!$K23+(1-'Random Numbers'!BB23^0.5)*VLOOKUP($D24,Averages!$H$113:$K$117,4,0),Proj_Rounding)</f>
        <v>1</v>
      </c>
      <c r="H24" s="6">
        <f>ROUND(EXP('Random Numbers'!BC23)/2.5*Averages!$K23+(1-'Random Numbers'!BC23^0.5)*VLOOKUP($D24,Averages!$H$113:$K$117,4,0),Proj_Rounding)</f>
        <v>1</v>
      </c>
      <c r="I24" s="6">
        <f>ROUND(EXP('Random Numbers'!BD23)/2.5*Averages!$K23+(1-'Random Numbers'!BD23^0.5)*VLOOKUP($D24,Averages!$H$113:$K$117,4,0),Proj_Rounding)</f>
        <v>1</v>
      </c>
      <c r="J24" s="6">
        <f>ROUND(EXP('Random Numbers'!BE23)/2.5*Averages!$K23+(1-'Random Numbers'!BE23^0.5)*VLOOKUP($D24,Averages!$H$113:$K$117,4,0),Proj_Rounding)</f>
        <v>1</v>
      </c>
      <c r="K24" s="6">
        <f>ROUND(EXP('Random Numbers'!BF23)/2.5*Averages!$K23+(1-'Random Numbers'!BF23^0.5)*VLOOKUP($D24,Averages!$H$113:$K$117,4,0),Proj_Rounding)</f>
        <v>1</v>
      </c>
      <c r="L24" s="6">
        <f>ROUND(EXP('Random Numbers'!BG23)/2.5*Averages!$K23+(1-'Random Numbers'!BG23^0.5)*VLOOKUP($D24,Averages!$H$113:$K$117,4,0),Proj_Rounding)</f>
        <v>1</v>
      </c>
      <c r="M24" s="6">
        <f>ROUND(EXP('Random Numbers'!BH23)/2.5*Averages!$K23+(1-'Random Numbers'!BH23^0.5)*VLOOKUP($D24,Averages!$H$113:$K$117,4,0),Proj_Rounding)</f>
        <v>1</v>
      </c>
      <c r="N24" s="6">
        <f>ROUND(EXP('Random Numbers'!BI23)/2.5*Averages!$K23+(1-'Random Numbers'!BI23^0.5)*VLOOKUP($D24,Averages!$H$113:$K$117,4,0),Proj_Rounding)</f>
        <v>1</v>
      </c>
      <c r="O24" s="6">
        <f>ROUND(EXP('Random Numbers'!BJ23)/2.5*Averages!$K23+(1-'Random Numbers'!BJ23^0.5)*VLOOKUP($D24,Averages!$H$113:$K$117,4,0),Proj_Rounding)</f>
        <v>1</v>
      </c>
      <c r="P24" s="6">
        <f>ROUND(EXP('Random Numbers'!BK23)/2.5*Averages!$K23+(1-'Random Numbers'!BK23^0.5)*VLOOKUP($D24,Averages!$H$113:$K$117,4,0),Proj_Rounding)</f>
        <v>1</v>
      </c>
      <c r="Q24" s="6">
        <f>ROUND(EXP('Random Numbers'!BL23)/2.5*Averages!$K23+(1-'Random Numbers'!BL23^0.5)*VLOOKUP($D24,Averages!$H$113:$K$117,4,0),Proj_Rounding)</f>
        <v>1</v>
      </c>
      <c r="R24" s="6">
        <f>ROUND(EXP('Random Numbers'!BM23)/2.5*Averages!$K23+(1-'Random Numbers'!BM23^0.5)*VLOOKUP($D24,Averages!$H$113:$K$117,4,0),Proj_Rounding)</f>
        <v>1</v>
      </c>
      <c r="S24" s="6">
        <f>ROUND(EXP('Random Numbers'!BN23)/2.5*Averages!$K23+(1-'Random Numbers'!BN23^0.5)*VLOOKUP($D24,Averages!$H$113:$K$117,4,0),Proj_Rounding)</f>
        <v>1</v>
      </c>
      <c r="T24" s="6">
        <f>ROUND(EXP('Random Numbers'!BO23)/2.5*Averages!$K23+(1-'Random Numbers'!BO23^0.5)*VLOOKUP($D24,Averages!$H$113:$K$117,4,0),Proj_Rounding)</f>
        <v>1</v>
      </c>
      <c r="U24" s="6">
        <f>ROUND(EXP('Random Numbers'!BP23)/2.5*Averages!$K23+(1-'Random Numbers'!BP23^0.5)*VLOOKUP($D24,Averages!$H$113:$K$117,4,0),Proj_Rounding)</f>
        <v>1</v>
      </c>
      <c r="V24" s="6">
        <f>ROUND(EXP('Random Numbers'!BQ23)/2.5*Averages!$K23+(1-'Random Numbers'!BQ23^0.5)*VLOOKUP($D24,Averages!$H$113:$K$117,4,0),Proj_Rounding)</f>
        <v>1</v>
      </c>
      <c r="W24" s="6">
        <f>ROUND(EXP('Random Numbers'!BR23)/2.5*Averages!$K23+(1-'Random Numbers'!BR23^0.5)*VLOOKUP($D24,Averages!$H$113:$K$117,4,0),Proj_Rounding)</f>
        <v>1</v>
      </c>
      <c r="X24" s="6">
        <f>ROUND(EXP('Random Numbers'!BS23)/2.5*Averages!$K23+(1-'Random Numbers'!BS23^0.5)*VLOOKUP($D24,Averages!$H$113:$K$117,4,0),Proj_Rounding)</f>
        <v>1</v>
      </c>
      <c r="Y24" s="6">
        <f>ROUND(EXP('Random Numbers'!BT23)/2.5*Averages!$K23+(1-'Random Numbers'!BT23^0.5)*VLOOKUP($D24,Averages!$H$113:$K$117,4,0),Proj_Rounding)</f>
        <v>1</v>
      </c>
      <c r="Z24" s="6">
        <f>ROUND(EXP('Random Numbers'!BU23)/2.5*Averages!$K23+(1-'Random Numbers'!BU23^0.5)*VLOOKUP($D24,Averages!$H$113:$K$117,4,0),Proj_Rounding)</f>
        <v>1</v>
      </c>
      <c r="AA24" s="6">
        <f>ROUND(EXP('Random Numbers'!BV23)/2.5*Averages!$K23+(1-'Random Numbers'!BV23^0.5)*VLOOKUP($D24,Averages!$H$113:$K$117,4,0),Proj_Rounding)</f>
        <v>1</v>
      </c>
      <c r="AB24" s="6">
        <f>ROUND(EXP('Random Numbers'!BW23)/2.5*Averages!$K23+(1-'Random Numbers'!BW23^0.5)*VLOOKUP($D24,Averages!$H$113:$K$117,4,0),Proj_Rounding)</f>
        <v>1</v>
      </c>
      <c r="AC24" s="49">
        <f>ROUND(EXP('Random Numbers'!BX23)/2.5*Averages!$K23+(1-'Random Numbers'!BX23^0.5)*VLOOKUP($D24,Averages!$H$113:$K$117,4,0),Proj_Rounding)</f>
        <v>1</v>
      </c>
      <c r="AD24" s="69">
        <f t="shared" si="0"/>
        <v>25</v>
      </c>
    </row>
    <row r="25" spans="2:30" ht="15" customHeight="1" x14ac:dyDescent="0.35">
      <c r="B25" s="32" t="s">
        <v>23</v>
      </c>
      <c r="C25" s="51" t="s">
        <v>53</v>
      </c>
      <c r="D25" s="6" t="s">
        <v>11</v>
      </c>
      <c r="E25" s="6">
        <f>ROUND(EXP('Random Numbers'!AZ24)/2.5*Averages!$K24+(1-'Random Numbers'!AZ24^0.5)*VLOOKUP($D25,Averages!$H$113:$K$117,4,0),Proj_Rounding)</f>
        <v>3</v>
      </c>
      <c r="F25" s="6">
        <f>ROUND(EXP('Random Numbers'!BA24)/2.5*Averages!$K24+(1-'Random Numbers'!BA24^0.5)*VLOOKUP($D25,Averages!$H$113:$K$117,4,0),Proj_Rounding)</f>
        <v>3</v>
      </c>
      <c r="G25" s="6">
        <f>ROUND(EXP('Random Numbers'!BB24)/2.5*Averages!$K24+(1-'Random Numbers'!BB24^0.5)*VLOOKUP($D25,Averages!$H$113:$K$117,4,0),Proj_Rounding)</f>
        <v>3</v>
      </c>
      <c r="H25" s="6">
        <f>ROUND(EXP('Random Numbers'!BC24)/2.5*Averages!$K24+(1-'Random Numbers'!BC24^0.5)*VLOOKUP($D25,Averages!$H$113:$K$117,4,0),Proj_Rounding)</f>
        <v>3</v>
      </c>
      <c r="I25" s="6">
        <f>ROUND(EXP('Random Numbers'!BD24)/2.5*Averages!$K24+(1-'Random Numbers'!BD24^0.5)*VLOOKUP($D25,Averages!$H$113:$K$117,4,0),Proj_Rounding)</f>
        <v>3</v>
      </c>
      <c r="J25" s="6">
        <f>ROUND(EXP('Random Numbers'!BE24)/2.5*Averages!$K24+(1-'Random Numbers'!BE24^0.5)*VLOOKUP($D25,Averages!$H$113:$K$117,4,0),Proj_Rounding)</f>
        <v>3</v>
      </c>
      <c r="K25" s="6">
        <f>ROUND(EXP('Random Numbers'!BF24)/2.5*Averages!$K24+(1-'Random Numbers'!BF24^0.5)*VLOOKUP($D25,Averages!$H$113:$K$117,4,0),Proj_Rounding)</f>
        <v>3</v>
      </c>
      <c r="L25" s="6">
        <f>ROUND(EXP('Random Numbers'!BG24)/2.5*Averages!$K24+(1-'Random Numbers'!BG24^0.5)*VLOOKUP($D25,Averages!$H$113:$K$117,4,0),Proj_Rounding)</f>
        <v>3</v>
      </c>
      <c r="M25" s="6">
        <f>ROUND(EXP('Random Numbers'!BH24)/2.5*Averages!$K24+(1-'Random Numbers'!BH24^0.5)*VLOOKUP($D25,Averages!$H$113:$K$117,4,0),Proj_Rounding)</f>
        <v>3</v>
      </c>
      <c r="N25" s="6">
        <f>ROUND(EXP('Random Numbers'!BI24)/2.5*Averages!$K24+(1-'Random Numbers'!BI24^0.5)*VLOOKUP($D25,Averages!$H$113:$K$117,4,0),Proj_Rounding)</f>
        <v>3</v>
      </c>
      <c r="O25" s="6">
        <f>ROUND(EXP('Random Numbers'!BJ24)/2.5*Averages!$K24+(1-'Random Numbers'!BJ24^0.5)*VLOOKUP($D25,Averages!$H$113:$K$117,4,0),Proj_Rounding)</f>
        <v>3</v>
      </c>
      <c r="P25" s="6">
        <f>ROUND(EXP('Random Numbers'!BK24)/2.5*Averages!$K24+(1-'Random Numbers'!BK24^0.5)*VLOOKUP($D25,Averages!$H$113:$K$117,4,0),Proj_Rounding)</f>
        <v>3</v>
      </c>
      <c r="Q25" s="6">
        <f>ROUND(EXP('Random Numbers'!BL24)/2.5*Averages!$K24+(1-'Random Numbers'!BL24^0.5)*VLOOKUP($D25,Averages!$H$113:$K$117,4,0),Proj_Rounding)</f>
        <v>3</v>
      </c>
      <c r="R25" s="6">
        <f>ROUND(EXP('Random Numbers'!BM24)/2.5*Averages!$K24+(1-'Random Numbers'!BM24^0.5)*VLOOKUP($D25,Averages!$H$113:$K$117,4,0),Proj_Rounding)</f>
        <v>3</v>
      </c>
      <c r="S25" s="6">
        <f>ROUND(EXP('Random Numbers'!BN24)/2.5*Averages!$K24+(1-'Random Numbers'!BN24^0.5)*VLOOKUP($D25,Averages!$H$113:$K$117,4,0),Proj_Rounding)</f>
        <v>3</v>
      </c>
      <c r="T25" s="6">
        <f>ROUND(EXP('Random Numbers'!BO24)/2.5*Averages!$K24+(1-'Random Numbers'!BO24^0.5)*VLOOKUP($D25,Averages!$H$113:$K$117,4,0),Proj_Rounding)</f>
        <v>3</v>
      </c>
      <c r="U25" s="6">
        <f>ROUND(EXP('Random Numbers'!BP24)/2.5*Averages!$K24+(1-'Random Numbers'!BP24^0.5)*VLOOKUP($D25,Averages!$H$113:$K$117,4,0),Proj_Rounding)</f>
        <v>3</v>
      </c>
      <c r="V25" s="6">
        <f>ROUND(EXP('Random Numbers'!BQ24)/2.5*Averages!$K24+(1-'Random Numbers'!BQ24^0.5)*VLOOKUP($D25,Averages!$H$113:$K$117,4,0),Proj_Rounding)</f>
        <v>3</v>
      </c>
      <c r="W25" s="6">
        <f>ROUND(EXP('Random Numbers'!BR24)/2.5*Averages!$K24+(1-'Random Numbers'!BR24^0.5)*VLOOKUP($D25,Averages!$H$113:$K$117,4,0),Proj_Rounding)</f>
        <v>3</v>
      </c>
      <c r="X25" s="6">
        <f>ROUND(EXP('Random Numbers'!BS24)/2.5*Averages!$K24+(1-'Random Numbers'!BS24^0.5)*VLOOKUP($D25,Averages!$H$113:$K$117,4,0),Proj_Rounding)</f>
        <v>3</v>
      </c>
      <c r="Y25" s="6">
        <f>ROUND(EXP('Random Numbers'!BT24)/2.5*Averages!$K24+(1-'Random Numbers'!BT24^0.5)*VLOOKUP($D25,Averages!$H$113:$K$117,4,0),Proj_Rounding)</f>
        <v>3</v>
      </c>
      <c r="Z25" s="6">
        <f>ROUND(EXP('Random Numbers'!BU24)/2.5*Averages!$K24+(1-'Random Numbers'!BU24^0.5)*VLOOKUP($D25,Averages!$H$113:$K$117,4,0),Proj_Rounding)</f>
        <v>3</v>
      </c>
      <c r="AA25" s="6">
        <f>ROUND(EXP('Random Numbers'!BV24)/2.5*Averages!$K24+(1-'Random Numbers'!BV24^0.5)*VLOOKUP($D25,Averages!$H$113:$K$117,4,0),Proj_Rounding)</f>
        <v>3</v>
      </c>
      <c r="AB25" s="6">
        <f>ROUND(EXP('Random Numbers'!BW24)/2.5*Averages!$K24+(1-'Random Numbers'!BW24^0.5)*VLOOKUP($D25,Averages!$H$113:$K$117,4,0),Proj_Rounding)</f>
        <v>3</v>
      </c>
      <c r="AC25" s="49">
        <f>ROUND(EXP('Random Numbers'!BX24)/2.5*Averages!$K24+(1-'Random Numbers'!BX24^0.5)*VLOOKUP($D25,Averages!$H$113:$K$117,4,0),Proj_Rounding)</f>
        <v>3</v>
      </c>
      <c r="AD25" s="69">
        <f t="shared" si="0"/>
        <v>75</v>
      </c>
    </row>
    <row r="26" spans="2:30" ht="15" customHeight="1" x14ac:dyDescent="0.35">
      <c r="B26" s="32" t="s">
        <v>24</v>
      </c>
      <c r="C26" s="51" t="s">
        <v>54</v>
      </c>
      <c r="D26" s="6" t="s">
        <v>8</v>
      </c>
      <c r="E26" s="6">
        <f>ROUND(EXP('Random Numbers'!AZ25)/2.5*Averages!$K25+(1-'Random Numbers'!AZ25^0.5)*VLOOKUP($D26,Averages!$H$113:$K$117,4,0),Proj_Rounding)</f>
        <v>1</v>
      </c>
      <c r="F26" s="6">
        <f>ROUND(EXP('Random Numbers'!BA25)/2.5*Averages!$K25+(1-'Random Numbers'!BA25^0.5)*VLOOKUP($D26,Averages!$H$113:$K$117,4,0),Proj_Rounding)</f>
        <v>1</v>
      </c>
      <c r="G26" s="6">
        <f>ROUND(EXP('Random Numbers'!BB25)/2.5*Averages!$K25+(1-'Random Numbers'!BB25^0.5)*VLOOKUP($D26,Averages!$H$113:$K$117,4,0),Proj_Rounding)</f>
        <v>1</v>
      </c>
      <c r="H26" s="6">
        <f>ROUND(EXP('Random Numbers'!BC25)/2.5*Averages!$K25+(1-'Random Numbers'!BC25^0.5)*VLOOKUP($D26,Averages!$H$113:$K$117,4,0),Proj_Rounding)</f>
        <v>1</v>
      </c>
      <c r="I26" s="6">
        <f>ROUND(EXP('Random Numbers'!BD25)/2.5*Averages!$K25+(1-'Random Numbers'!BD25^0.5)*VLOOKUP($D26,Averages!$H$113:$K$117,4,0),Proj_Rounding)</f>
        <v>1</v>
      </c>
      <c r="J26" s="6">
        <f>ROUND(EXP('Random Numbers'!BE25)/2.5*Averages!$K25+(1-'Random Numbers'!BE25^0.5)*VLOOKUP($D26,Averages!$H$113:$K$117,4,0),Proj_Rounding)</f>
        <v>1</v>
      </c>
      <c r="K26" s="6">
        <f>ROUND(EXP('Random Numbers'!BF25)/2.5*Averages!$K25+(1-'Random Numbers'!BF25^0.5)*VLOOKUP($D26,Averages!$H$113:$K$117,4,0),Proj_Rounding)</f>
        <v>1</v>
      </c>
      <c r="L26" s="6">
        <f>ROUND(EXP('Random Numbers'!BG25)/2.5*Averages!$K25+(1-'Random Numbers'!BG25^0.5)*VLOOKUP($D26,Averages!$H$113:$K$117,4,0),Proj_Rounding)</f>
        <v>1</v>
      </c>
      <c r="M26" s="6">
        <f>ROUND(EXP('Random Numbers'!BH25)/2.5*Averages!$K25+(1-'Random Numbers'!BH25^0.5)*VLOOKUP($D26,Averages!$H$113:$K$117,4,0),Proj_Rounding)</f>
        <v>1</v>
      </c>
      <c r="N26" s="6">
        <f>ROUND(EXP('Random Numbers'!BI25)/2.5*Averages!$K25+(1-'Random Numbers'!BI25^0.5)*VLOOKUP($D26,Averages!$H$113:$K$117,4,0),Proj_Rounding)</f>
        <v>1</v>
      </c>
      <c r="O26" s="6">
        <f>ROUND(EXP('Random Numbers'!BJ25)/2.5*Averages!$K25+(1-'Random Numbers'!BJ25^0.5)*VLOOKUP($D26,Averages!$H$113:$K$117,4,0),Proj_Rounding)</f>
        <v>1</v>
      </c>
      <c r="P26" s="6">
        <f>ROUND(EXP('Random Numbers'!BK25)/2.5*Averages!$K25+(1-'Random Numbers'!BK25^0.5)*VLOOKUP($D26,Averages!$H$113:$K$117,4,0),Proj_Rounding)</f>
        <v>1</v>
      </c>
      <c r="Q26" s="6">
        <f>ROUND(EXP('Random Numbers'!BL25)/2.5*Averages!$K25+(1-'Random Numbers'!BL25^0.5)*VLOOKUP($D26,Averages!$H$113:$K$117,4,0),Proj_Rounding)</f>
        <v>1</v>
      </c>
      <c r="R26" s="6">
        <f>ROUND(EXP('Random Numbers'!BM25)/2.5*Averages!$K25+(1-'Random Numbers'!BM25^0.5)*VLOOKUP($D26,Averages!$H$113:$K$117,4,0),Proj_Rounding)</f>
        <v>1</v>
      </c>
      <c r="S26" s="6">
        <f>ROUND(EXP('Random Numbers'!BN25)/2.5*Averages!$K25+(1-'Random Numbers'!BN25^0.5)*VLOOKUP($D26,Averages!$H$113:$K$117,4,0),Proj_Rounding)</f>
        <v>1</v>
      </c>
      <c r="T26" s="6">
        <f>ROUND(EXP('Random Numbers'!BO25)/2.5*Averages!$K25+(1-'Random Numbers'!BO25^0.5)*VLOOKUP($D26,Averages!$H$113:$K$117,4,0),Proj_Rounding)</f>
        <v>1</v>
      </c>
      <c r="U26" s="6">
        <f>ROUND(EXP('Random Numbers'!BP25)/2.5*Averages!$K25+(1-'Random Numbers'!BP25^0.5)*VLOOKUP($D26,Averages!$H$113:$K$117,4,0),Proj_Rounding)</f>
        <v>1</v>
      </c>
      <c r="V26" s="6">
        <f>ROUND(EXP('Random Numbers'!BQ25)/2.5*Averages!$K25+(1-'Random Numbers'!BQ25^0.5)*VLOOKUP($D26,Averages!$H$113:$K$117,4,0),Proj_Rounding)</f>
        <v>1</v>
      </c>
      <c r="W26" s="6">
        <f>ROUND(EXP('Random Numbers'!BR25)/2.5*Averages!$K25+(1-'Random Numbers'!BR25^0.5)*VLOOKUP($D26,Averages!$H$113:$K$117,4,0),Proj_Rounding)</f>
        <v>1</v>
      </c>
      <c r="X26" s="6">
        <f>ROUND(EXP('Random Numbers'!BS25)/2.5*Averages!$K25+(1-'Random Numbers'!BS25^0.5)*VLOOKUP($D26,Averages!$H$113:$K$117,4,0),Proj_Rounding)</f>
        <v>1</v>
      </c>
      <c r="Y26" s="6">
        <f>ROUND(EXP('Random Numbers'!BT25)/2.5*Averages!$K25+(1-'Random Numbers'!BT25^0.5)*VLOOKUP($D26,Averages!$H$113:$K$117,4,0),Proj_Rounding)</f>
        <v>1</v>
      </c>
      <c r="Z26" s="6">
        <f>ROUND(EXP('Random Numbers'!BU25)/2.5*Averages!$K25+(1-'Random Numbers'!BU25^0.5)*VLOOKUP($D26,Averages!$H$113:$K$117,4,0),Proj_Rounding)</f>
        <v>1</v>
      </c>
      <c r="AA26" s="6">
        <f>ROUND(EXP('Random Numbers'!BV25)/2.5*Averages!$K25+(1-'Random Numbers'!BV25^0.5)*VLOOKUP($D26,Averages!$H$113:$K$117,4,0),Proj_Rounding)</f>
        <v>1</v>
      </c>
      <c r="AB26" s="6">
        <f>ROUND(EXP('Random Numbers'!BW25)/2.5*Averages!$K25+(1-'Random Numbers'!BW25^0.5)*VLOOKUP($D26,Averages!$H$113:$K$117,4,0),Proj_Rounding)</f>
        <v>1</v>
      </c>
      <c r="AC26" s="49">
        <f>ROUND(EXP('Random Numbers'!BX25)/2.5*Averages!$K25+(1-'Random Numbers'!BX25^0.5)*VLOOKUP($D26,Averages!$H$113:$K$117,4,0),Proj_Rounding)</f>
        <v>1</v>
      </c>
      <c r="AD26" s="69">
        <f t="shared" si="0"/>
        <v>25</v>
      </c>
    </row>
    <row r="27" spans="2:30" ht="15" customHeight="1" x14ac:dyDescent="0.35">
      <c r="B27" s="32" t="s">
        <v>24</v>
      </c>
      <c r="C27" s="51" t="s">
        <v>55</v>
      </c>
      <c r="D27" s="6" t="s">
        <v>8</v>
      </c>
      <c r="E27" s="6">
        <f>ROUND(EXP('Random Numbers'!AZ26)/2.5*Averages!$K26+(1-'Random Numbers'!AZ26^0.5)*VLOOKUP($D27,Averages!$H$113:$K$117,4,0),Proj_Rounding)</f>
        <v>1</v>
      </c>
      <c r="F27" s="6">
        <f>ROUND(EXP('Random Numbers'!BA26)/2.5*Averages!$K26+(1-'Random Numbers'!BA26^0.5)*VLOOKUP($D27,Averages!$H$113:$K$117,4,0),Proj_Rounding)</f>
        <v>0</v>
      </c>
      <c r="G27" s="6">
        <f>ROUND(EXP('Random Numbers'!BB26)/2.5*Averages!$K26+(1-'Random Numbers'!BB26^0.5)*VLOOKUP($D27,Averages!$H$113:$K$117,4,0),Proj_Rounding)</f>
        <v>0</v>
      </c>
      <c r="H27" s="6">
        <f>ROUND(EXP('Random Numbers'!BC26)/2.5*Averages!$K26+(1-'Random Numbers'!BC26^0.5)*VLOOKUP($D27,Averages!$H$113:$K$117,4,0),Proj_Rounding)</f>
        <v>0</v>
      </c>
      <c r="I27" s="6">
        <f>ROUND(EXP('Random Numbers'!BD26)/2.5*Averages!$K26+(1-'Random Numbers'!BD26^0.5)*VLOOKUP($D27,Averages!$H$113:$K$117,4,0),Proj_Rounding)</f>
        <v>0</v>
      </c>
      <c r="J27" s="6">
        <f>ROUND(EXP('Random Numbers'!BE26)/2.5*Averages!$K26+(1-'Random Numbers'!BE26^0.5)*VLOOKUP($D27,Averages!$H$113:$K$117,4,0),Proj_Rounding)</f>
        <v>0</v>
      </c>
      <c r="K27" s="6">
        <f>ROUND(EXP('Random Numbers'!BF26)/2.5*Averages!$K26+(1-'Random Numbers'!BF26^0.5)*VLOOKUP($D27,Averages!$H$113:$K$117,4,0),Proj_Rounding)</f>
        <v>0</v>
      </c>
      <c r="L27" s="6">
        <f>ROUND(EXP('Random Numbers'!BG26)/2.5*Averages!$K26+(1-'Random Numbers'!BG26^0.5)*VLOOKUP($D27,Averages!$H$113:$K$117,4,0),Proj_Rounding)</f>
        <v>1</v>
      </c>
      <c r="M27" s="6">
        <f>ROUND(EXP('Random Numbers'!BH26)/2.5*Averages!$K26+(1-'Random Numbers'!BH26^0.5)*VLOOKUP($D27,Averages!$H$113:$K$117,4,0),Proj_Rounding)</f>
        <v>0</v>
      </c>
      <c r="N27" s="6">
        <f>ROUND(EXP('Random Numbers'!BI26)/2.5*Averages!$K26+(1-'Random Numbers'!BI26^0.5)*VLOOKUP($D27,Averages!$H$113:$K$117,4,0),Proj_Rounding)</f>
        <v>0</v>
      </c>
      <c r="O27" s="6">
        <f>ROUND(EXP('Random Numbers'!BJ26)/2.5*Averages!$K26+(1-'Random Numbers'!BJ26^0.5)*VLOOKUP($D27,Averages!$H$113:$K$117,4,0),Proj_Rounding)</f>
        <v>0</v>
      </c>
      <c r="P27" s="6">
        <f>ROUND(EXP('Random Numbers'!BK26)/2.5*Averages!$K26+(1-'Random Numbers'!BK26^0.5)*VLOOKUP($D27,Averages!$H$113:$K$117,4,0),Proj_Rounding)</f>
        <v>1</v>
      </c>
      <c r="Q27" s="6">
        <f>ROUND(EXP('Random Numbers'!BL26)/2.5*Averages!$K26+(1-'Random Numbers'!BL26^0.5)*VLOOKUP($D27,Averages!$H$113:$K$117,4,0),Proj_Rounding)</f>
        <v>0</v>
      </c>
      <c r="R27" s="6">
        <f>ROUND(EXP('Random Numbers'!BM26)/2.5*Averages!$K26+(1-'Random Numbers'!BM26^0.5)*VLOOKUP($D27,Averages!$H$113:$K$117,4,0),Proj_Rounding)</f>
        <v>0</v>
      </c>
      <c r="S27" s="6">
        <f>ROUND(EXP('Random Numbers'!BN26)/2.5*Averages!$K26+(1-'Random Numbers'!BN26^0.5)*VLOOKUP($D27,Averages!$H$113:$K$117,4,0),Proj_Rounding)</f>
        <v>1</v>
      </c>
      <c r="T27" s="6">
        <f>ROUND(EXP('Random Numbers'!BO26)/2.5*Averages!$K26+(1-'Random Numbers'!BO26^0.5)*VLOOKUP($D27,Averages!$H$113:$K$117,4,0),Proj_Rounding)</f>
        <v>0</v>
      </c>
      <c r="U27" s="6">
        <f>ROUND(EXP('Random Numbers'!BP26)/2.5*Averages!$K26+(1-'Random Numbers'!BP26^0.5)*VLOOKUP($D27,Averages!$H$113:$K$117,4,0),Proj_Rounding)</f>
        <v>0</v>
      </c>
      <c r="V27" s="6">
        <f>ROUND(EXP('Random Numbers'!BQ26)/2.5*Averages!$K26+(1-'Random Numbers'!BQ26^0.5)*VLOOKUP($D27,Averages!$H$113:$K$117,4,0),Proj_Rounding)</f>
        <v>0</v>
      </c>
      <c r="W27" s="6">
        <f>ROUND(EXP('Random Numbers'!BR26)/2.5*Averages!$K26+(1-'Random Numbers'!BR26^0.5)*VLOOKUP($D27,Averages!$H$113:$K$117,4,0),Proj_Rounding)</f>
        <v>0</v>
      </c>
      <c r="X27" s="6">
        <f>ROUND(EXP('Random Numbers'!BS26)/2.5*Averages!$K26+(1-'Random Numbers'!BS26^0.5)*VLOOKUP($D27,Averages!$H$113:$K$117,4,0),Proj_Rounding)</f>
        <v>0</v>
      </c>
      <c r="Y27" s="6">
        <f>ROUND(EXP('Random Numbers'!BT26)/2.5*Averages!$K26+(1-'Random Numbers'!BT26^0.5)*VLOOKUP($D27,Averages!$H$113:$K$117,4,0),Proj_Rounding)</f>
        <v>1</v>
      </c>
      <c r="Z27" s="6">
        <f>ROUND(EXP('Random Numbers'!BU26)/2.5*Averages!$K26+(1-'Random Numbers'!BU26^0.5)*VLOOKUP($D27,Averages!$H$113:$K$117,4,0),Proj_Rounding)</f>
        <v>0</v>
      </c>
      <c r="AA27" s="6">
        <f>ROUND(EXP('Random Numbers'!BV26)/2.5*Averages!$K26+(1-'Random Numbers'!BV26^0.5)*VLOOKUP($D27,Averages!$H$113:$K$117,4,0),Proj_Rounding)</f>
        <v>1</v>
      </c>
      <c r="AB27" s="6">
        <f>ROUND(EXP('Random Numbers'!BW26)/2.5*Averages!$K26+(1-'Random Numbers'!BW26^0.5)*VLOOKUP($D27,Averages!$H$113:$K$117,4,0),Proj_Rounding)</f>
        <v>1</v>
      </c>
      <c r="AC27" s="49">
        <f>ROUND(EXP('Random Numbers'!BX26)/2.5*Averages!$K26+(1-'Random Numbers'!BX26^0.5)*VLOOKUP($D27,Averages!$H$113:$K$117,4,0),Proj_Rounding)</f>
        <v>1</v>
      </c>
      <c r="AD27" s="69">
        <f t="shared" si="0"/>
        <v>8</v>
      </c>
    </row>
    <row r="28" spans="2:30" ht="15" customHeight="1" x14ac:dyDescent="0.35">
      <c r="B28" s="32" t="s">
        <v>24</v>
      </c>
      <c r="C28" s="51" t="s">
        <v>56</v>
      </c>
      <c r="D28" s="6" t="s">
        <v>8</v>
      </c>
      <c r="E28" s="6">
        <f>ROUND(EXP('Random Numbers'!AZ27)/2.5*Averages!$K27+(1-'Random Numbers'!AZ27^0.5)*VLOOKUP($D28,Averages!$H$113:$K$117,4,0),Proj_Rounding)</f>
        <v>2</v>
      </c>
      <c r="F28" s="6">
        <f>ROUND(EXP('Random Numbers'!BA27)/2.5*Averages!$K27+(1-'Random Numbers'!BA27^0.5)*VLOOKUP($D28,Averages!$H$113:$K$117,4,0),Proj_Rounding)</f>
        <v>2</v>
      </c>
      <c r="G28" s="6">
        <f>ROUND(EXP('Random Numbers'!BB27)/2.5*Averages!$K27+(1-'Random Numbers'!BB27^0.5)*VLOOKUP($D28,Averages!$H$113:$K$117,4,0),Proj_Rounding)</f>
        <v>2</v>
      </c>
      <c r="H28" s="6">
        <f>ROUND(EXP('Random Numbers'!BC27)/2.5*Averages!$K27+(1-'Random Numbers'!BC27^0.5)*VLOOKUP($D28,Averages!$H$113:$K$117,4,0),Proj_Rounding)</f>
        <v>2</v>
      </c>
      <c r="I28" s="6">
        <f>ROUND(EXP('Random Numbers'!BD27)/2.5*Averages!$K27+(1-'Random Numbers'!BD27^0.5)*VLOOKUP($D28,Averages!$H$113:$K$117,4,0),Proj_Rounding)</f>
        <v>2</v>
      </c>
      <c r="J28" s="6">
        <f>ROUND(EXP('Random Numbers'!BE27)/2.5*Averages!$K27+(1-'Random Numbers'!BE27^0.5)*VLOOKUP($D28,Averages!$H$113:$K$117,4,0),Proj_Rounding)</f>
        <v>2</v>
      </c>
      <c r="K28" s="6">
        <f>ROUND(EXP('Random Numbers'!BF27)/2.5*Averages!$K27+(1-'Random Numbers'!BF27^0.5)*VLOOKUP($D28,Averages!$H$113:$K$117,4,0),Proj_Rounding)</f>
        <v>2</v>
      </c>
      <c r="L28" s="6">
        <f>ROUND(EXP('Random Numbers'!BG27)/2.5*Averages!$K27+(1-'Random Numbers'!BG27^0.5)*VLOOKUP($D28,Averages!$H$113:$K$117,4,0),Proj_Rounding)</f>
        <v>2</v>
      </c>
      <c r="M28" s="6">
        <f>ROUND(EXP('Random Numbers'!BH27)/2.5*Averages!$K27+(1-'Random Numbers'!BH27^0.5)*VLOOKUP($D28,Averages!$H$113:$K$117,4,0),Proj_Rounding)</f>
        <v>2</v>
      </c>
      <c r="N28" s="6">
        <f>ROUND(EXP('Random Numbers'!BI27)/2.5*Averages!$K27+(1-'Random Numbers'!BI27^0.5)*VLOOKUP($D28,Averages!$H$113:$K$117,4,0),Proj_Rounding)</f>
        <v>2</v>
      </c>
      <c r="O28" s="6">
        <f>ROUND(EXP('Random Numbers'!BJ27)/2.5*Averages!$K27+(1-'Random Numbers'!BJ27^0.5)*VLOOKUP($D28,Averages!$H$113:$K$117,4,0),Proj_Rounding)</f>
        <v>2</v>
      </c>
      <c r="P28" s="6">
        <f>ROUND(EXP('Random Numbers'!BK27)/2.5*Averages!$K27+(1-'Random Numbers'!BK27^0.5)*VLOOKUP($D28,Averages!$H$113:$K$117,4,0),Proj_Rounding)</f>
        <v>2</v>
      </c>
      <c r="Q28" s="6">
        <f>ROUND(EXP('Random Numbers'!BL27)/2.5*Averages!$K27+(1-'Random Numbers'!BL27^0.5)*VLOOKUP($D28,Averages!$H$113:$K$117,4,0),Proj_Rounding)</f>
        <v>2</v>
      </c>
      <c r="R28" s="6">
        <f>ROUND(EXP('Random Numbers'!BM27)/2.5*Averages!$K27+(1-'Random Numbers'!BM27^0.5)*VLOOKUP($D28,Averages!$H$113:$K$117,4,0),Proj_Rounding)</f>
        <v>2</v>
      </c>
      <c r="S28" s="6">
        <f>ROUND(EXP('Random Numbers'!BN27)/2.5*Averages!$K27+(1-'Random Numbers'!BN27^0.5)*VLOOKUP($D28,Averages!$H$113:$K$117,4,0),Proj_Rounding)</f>
        <v>2</v>
      </c>
      <c r="T28" s="6">
        <f>ROUND(EXP('Random Numbers'!BO27)/2.5*Averages!$K27+(1-'Random Numbers'!BO27^0.5)*VLOOKUP($D28,Averages!$H$113:$K$117,4,0),Proj_Rounding)</f>
        <v>2</v>
      </c>
      <c r="U28" s="6">
        <f>ROUND(EXP('Random Numbers'!BP27)/2.5*Averages!$K27+(1-'Random Numbers'!BP27^0.5)*VLOOKUP($D28,Averages!$H$113:$K$117,4,0),Proj_Rounding)</f>
        <v>2</v>
      </c>
      <c r="V28" s="6">
        <f>ROUND(EXP('Random Numbers'!BQ27)/2.5*Averages!$K27+(1-'Random Numbers'!BQ27^0.5)*VLOOKUP($D28,Averages!$H$113:$K$117,4,0),Proj_Rounding)</f>
        <v>2</v>
      </c>
      <c r="W28" s="6">
        <f>ROUND(EXP('Random Numbers'!BR27)/2.5*Averages!$K27+(1-'Random Numbers'!BR27^0.5)*VLOOKUP($D28,Averages!$H$113:$K$117,4,0),Proj_Rounding)</f>
        <v>2</v>
      </c>
      <c r="X28" s="6">
        <f>ROUND(EXP('Random Numbers'!BS27)/2.5*Averages!$K27+(1-'Random Numbers'!BS27^0.5)*VLOOKUP($D28,Averages!$H$113:$K$117,4,0),Proj_Rounding)</f>
        <v>2</v>
      </c>
      <c r="Y28" s="6">
        <f>ROUND(EXP('Random Numbers'!BT27)/2.5*Averages!$K27+(1-'Random Numbers'!BT27^0.5)*VLOOKUP($D28,Averages!$H$113:$K$117,4,0),Proj_Rounding)</f>
        <v>2</v>
      </c>
      <c r="Z28" s="6">
        <f>ROUND(EXP('Random Numbers'!BU27)/2.5*Averages!$K27+(1-'Random Numbers'!BU27^0.5)*VLOOKUP($D28,Averages!$H$113:$K$117,4,0),Proj_Rounding)</f>
        <v>2</v>
      </c>
      <c r="AA28" s="6">
        <f>ROUND(EXP('Random Numbers'!BV27)/2.5*Averages!$K27+(1-'Random Numbers'!BV27^0.5)*VLOOKUP($D28,Averages!$H$113:$K$117,4,0),Proj_Rounding)</f>
        <v>2</v>
      </c>
      <c r="AB28" s="6">
        <f>ROUND(EXP('Random Numbers'!BW27)/2.5*Averages!$K27+(1-'Random Numbers'!BW27^0.5)*VLOOKUP($D28,Averages!$H$113:$K$117,4,0),Proj_Rounding)</f>
        <v>2</v>
      </c>
      <c r="AC28" s="49">
        <f>ROUND(EXP('Random Numbers'!BX27)/2.5*Averages!$K27+(1-'Random Numbers'!BX27^0.5)*VLOOKUP($D28,Averages!$H$113:$K$117,4,0),Proj_Rounding)</f>
        <v>2</v>
      </c>
      <c r="AD28" s="69">
        <f t="shared" si="0"/>
        <v>50</v>
      </c>
    </row>
    <row r="29" spans="2:30" ht="15" customHeight="1" x14ac:dyDescent="0.35">
      <c r="B29" s="32" t="s">
        <v>24</v>
      </c>
      <c r="C29" s="51" t="s">
        <v>57</v>
      </c>
      <c r="D29" s="6" t="s">
        <v>8</v>
      </c>
      <c r="E29" s="6">
        <f>ROUND(EXP('Random Numbers'!AZ28)/2.5*Averages!$K28+(1-'Random Numbers'!AZ28^0.5)*VLOOKUP($D29,Averages!$H$113:$K$117,4,0),Proj_Rounding)</f>
        <v>0</v>
      </c>
      <c r="F29" s="6">
        <f>ROUND(EXP('Random Numbers'!BA28)/2.5*Averages!$K28+(1-'Random Numbers'!BA28^0.5)*VLOOKUP($D29,Averages!$H$113:$K$117,4,0),Proj_Rounding)</f>
        <v>1</v>
      </c>
      <c r="G29" s="6">
        <f>ROUND(EXP('Random Numbers'!BB28)/2.5*Averages!$K28+(1-'Random Numbers'!BB28^0.5)*VLOOKUP($D29,Averages!$H$113:$K$117,4,0),Proj_Rounding)</f>
        <v>0</v>
      </c>
      <c r="H29" s="6">
        <f>ROUND(EXP('Random Numbers'!BC28)/2.5*Averages!$K28+(1-'Random Numbers'!BC28^0.5)*VLOOKUP($D29,Averages!$H$113:$K$117,4,0),Proj_Rounding)</f>
        <v>0</v>
      </c>
      <c r="I29" s="6">
        <f>ROUND(EXP('Random Numbers'!BD28)/2.5*Averages!$K28+(1-'Random Numbers'!BD28^0.5)*VLOOKUP($D29,Averages!$H$113:$K$117,4,0),Proj_Rounding)</f>
        <v>0</v>
      </c>
      <c r="J29" s="6">
        <f>ROUND(EXP('Random Numbers'!BE28)/2.5*Averages!$K28+(1-'Random Numbers'!BE28^0.5)*VLOOKUP($D29,Averages!$H$113:$K$117,4,0),Proj_Rounding)</f>
        <v>0</v>
      </c>
      <c r="K29" s="6">
        <f>ROUND(EXP('Random Numbers'!BF28)/2.5*Averages!$K28+(1-'Random Numbers'!BF28^0.5)*VLOOKUP($D29,Averages!$H$113:$K$117,4,0),Proj_Rounding)</f>
        <v>0</v>
      </c>
      <c r="L29" s="6">
        <f>ROUND(EXP('Random Numbers'!BG28)/2.5*Averages!$K28+(1-'Random Numbers'!BG28^0.5)*VLOOKUP($D29,Averages!$H$113:$K$117,4,0),Proj_Rounding)</f>
        <v>1</v>
      </c>
      <c r="M29" s="6">
        <f>ROUND(EXP('Random Numbers'!BH28)/2.5*Averages!$K28+(1-'Random Numbers'!BH28^0.5)*VLOOKUP($D29,Averages!$H$113:$K$117,4,0),Proj_Rounding)</f>
        <v>0</v>
      </c>
      <c r="N29" s="6">
        <f>ROUND(EXP('Random Numbers'!BI28)/2.5*Averages!$K28+(1-'Random Numbers'!BI28^0.5)*VLOOKUP($D29,Averages!$H$113:$K$117,4,0),Proj_Rounding)</f>
        <v>0</v>
      </c>
      <c r="O29" s="6">
        <f>ROUND(EXP('Random Numbers'!BJ28)/2.5*Averages!$K28+(1-'Random Numbers'!BJ28^0.5)*VLOOKUP($D29,Averages!$H$113:$K$117,4,0),Proj_Rounding)</f>
        <v>0</v>
      </c>
      <c r="P29" s="6">
        <f>ROUND(EXP('Random Numbers'!BK28)/2.5*Averages!$K28+(1-'Random Numbers'!BK28^0.5)*VLOOKUP($D29,Averages!$H$113:$K$117,4,0),Proj_Rounding)</f>
        <v>0</v>
      </c>
      <c r="Q29" s="6">
        <f>ROUND(EXP('Random Numbers'!BL28)/2.5*Averages!$K28+(1-'Random Numbers'!BL28^0.5)*VLOOKUP($D29,Averages!$H$113:$K$117,4,0),Proj_Rounding)</f>
        <v>1</v>
      </c>
      <c r="R29" s="6">
        <f>ROUND(EXP('Random Numbers'!BM28)/2.5*Averages!$K28+(1-'Random Numbers'!BM28^0.5)*VLOOKUP($D29,Averages!$H$113:$K$117,4,0),Proj_Rounding)</f>
        <v>0</v>
      </c>
      <c r="S29" s="6">
        <f>ROUND(EXP('Random Numbers'!BN28)/2.5*Averages!$K28+(1-'Random Numbers'!BN28^0.5)*VLOOKUP($D29,Averages!$H$113:$K$117,4,0),Proj_Rounding)</f>
        <v>0</v>
      </c>
      <c r="T29" s="6">
        <f>ROUND(EXP('Random Numbers'!BO28)/2.5*Averages!$K28+(1-'Random Numbers'!BO28^0.5)*VLOOKUP($D29,Averages!$H$113:$K$117,4,0),Proj_Rounding)</f>
        <v>0</v>
      </c>
      <c r="U29" s="6">
        <f>ROUND(EXP('Random Numbers'!BP28)/2.5*Averages!$K28+(1-'Random Numbers'!BP28^0.5)*VLOOKUP($D29,Averages!$H$113:$K$117,4,0),Proj_Rounding)</f>
        <v>0</v>
      </c>
      <c r="V29" s="6">
        <f>ROUND(EXP('Random Numbers'!BQ28)/2.5*Averages!$K28+(1-'Random Numbers'!BQ28^0.5)*VLOOKUP($D29,Averages!$H$113:$K$117,4,0),Proj_Rounding)</f>
        <v>0</v>
      </c>
      <c r="W29" s="6">
        <f>ROUND(EXP('Random Numbers'!BR28)/2.5*Averages!$K28+(1-'Random Numbers'!BR28^0.5)*VLOOKUP($D29,Averages!$H$113:$K$117,4,0),Proj_Rounding)</f>
        <v>0</v>
      </c>
      <c r="X29" s="6">
        <f>ROUND(EXP('Random Numbers'!BS28)/2.5*Averages!$K28+(1-'Random Numbers'!BS28^0.5)*VLOOKUP($D29,Averages!$H$113:$K$117,4,0),Proj_Rounding)</f>
        <v>1</v>
      </c>
      <c r="Y29" s="6">
        <f>ROUND(EXP('Random Numbers'!BT28)/2.5*Averages!$K28+(1-'Random Numbers'!BT28^0.5)*VLOOKUP($D29,Averages!$H$113:$K$117,4,0),Proj_Rounding)</f>
        <v>1</v>
      </c>
      <c r="Z29" s="6">
        <f>ROUND(EXP('Random Numbers'!BU28)/2.5*Averages!$K28+(1-'Random Numbers'!BU28^0.5)*VLOOKUP($D29,Averages!$H$113:$K$117,4,0),Proj_Rounding)</f>
        <v>0</v>
      </c>
      <c r="AA29" s="6">
        <f>ROUND(EXP('Random Numbers'!BV28)/2.5*Averages!$K28+(1-'Random Numbers'!BV28^0.5)*VLOOKUP($D29,Averages!$H$113:$K$117,4,0),Proj_Rounding)</f>
        <v>1</v>
      </c>
      <c r="AB29" s="6">
        <f>ROUND(EXP('Random Numbers'!BW28)/2.5*Averages!$K28+(1-'Random Numbers'!BW28^0.5)*VLOOKUP($D29,Averages!$H$113:$K$117,4,0),Proj_Rounding)</f>
        <v>1</v>
      </c>
      <c r="AC29" s="49">
        <f>ROUND(EXP('Random Numbers'!BX28)/2.5*Averages!$K28+(1-'Random Numbers'!BX28^0.5)*VLOOKUP($D29,Averages!$H$113:$K$117,4,0),Proj_Rounding)</f>
        <v>0</v>
      </c>
      <c r="AD29" s="69">
        <f t="shared" si="0"/>
        <v>7</v>
      </c>
    </row>
    <row r="30" spans="2:30" ht="15" customHeight="1" x14ac:dyDescent="0.35">
      <c r="B30" s="32" t="s">
        <v>24</v>
      </c>
      <c r="C30" s="51" t="s">
        <v>58</v>
      </c>
      <c r="D30" s="6" t="s">
        <v>9</v>
      </c>
      <c r="E30" s="6">
        <f>ROUND(EXP('Random Numbers'!AZ29)/2.5*Averages!$K29+(1-'Random Numbers'!AZ29^0.5)*VLOOKUP($D30,Averages!$H$113:$K$117,4,0),Proj_Rounding)</f>
        <v>2</v>
      </c>
      <c r="F30" s="6">
        <f>ROUND(EXP('Random Numbers'!BA29)/2.5*Averages!$K29+(1-'Random Numbers'!BA29^0.5)*VLOOKUP($D30,Averages!$H$113:$K$117,4,0),Proj_Rounding)</f>
        <v>2</v>
      </c>
      <c r="G30" s="6">
        <f>ROUND(EXP('Random Numbers'!BB29)/2.5*Averages!$K29+(1-'Random Numbers'!BB29^0.5)*VLOOKUP($D30,Averages!$H$113:$K$117,4,0),Proj_Rounding)</f>
        <v>2</v>
      </c>
      <c r="H30" s="6">
        <f>ROUND(EXP('Random Numbers'!BC29)/2.5*Averages!$K29+(1-'Random Numbers'!BC29^0.5)*VLOOKUP($D30,Averages!$H$113:$K$117,4,0),Proj_Rounding)</f>
        <v>2</v>
      </c>
      <c r="I30" s="6">
        <f>ROUND(EXP('Random Numbers'!BD29)/2.5*Averages!$K29+(1-'Random Numbers'!BD29^0.5)*VLOOKUP($D30,Averages!$H$113:$K$117,4,0),Proj_Rounding)</f>
        <v>2</v>
      </c>
      <c r="J30" s="6">
        <f>ROUND(EXP('Random Numbers'!BE29)/2.5*Averages!$K29+(1-'Random Numbers'!BE29^0.5)*VLOOKUP($D30,Averages!$H$113:$K$117,4,0),Proj_Rounding)</f>
        <v>2</v>
      </c>
      <c r="K30" s="6">
        <f>ROUND(EXP('Random Numbers'!BF29)/2.5*Averages!$K29+(1-'Random Numbers'!BF29^0.5)*VLOOKUP($D30,Averages!$H$113:$K$117,4,0),Proj_Rounding)</f>
        <v>2</v>
      </c>
      <c r="L30" s="6">
        <f>ROUND(EXP('Random Numbers'!BG29)/2.5*Averages!$K29+(1-'Random Numbers'!BG29^0.5)*VLOOKUP($D30,Averages!$H$113:$K$117,4,0),Proj_Rounding)</f>
        <v>2</v>
      </c>
      <c r="M30" s="6">
        <f>ROUND(EXP('Random Numbers'!BH29)/2.5*Averages!$K29+(1-'Random Numbers'!BH29^0.5)*VLOOKUP($D30,Averages!$H$113:$K$117,4,0),Proj_Rounding)</f>
        <v>2</v>
      </c>
      <c r="N30" s="6">
        <f>ROUND(EXP('Random Numbers'!BI29)/2.5*Averages!$K29+(1-'Random Numbers'!BI29^0.5)*VLOOKUP($D30,Averages!$H$113:$K$117,4,0),Proj_Rounding)</f>
        <v>2</v>
      </c>
      <c r="O30" s="6">
        <f>ROUND(EXP('Random Numbers'!BJ29)/2.5*Averages!$K29+(1-'Random Numbers'!BJ29^0.5)*VLOOKUP($D30,Averages!$H$113:$K$117,4,0),Proj_Rounding)</f>
        <v>2</v>
      </c>
      <c r="P30" s="6">
        <f>ROUND(EXP('Random Numbers'!BK29)/2.5*Averages!$K29+(1-'Random Numbers'!BK29^0.5)*VLOOKUP($D30,Averages!$H$113:$K$117,4,0),Proj_Rounding)</f>
        <v>2</v>
      </c>
      <c r="Q30" s="6">
        <f>ROUND(EXP('Random Numbers'!BL29)/2.5*Averages!$K29+(1-'Random Numbers'!BL29^0.5)*VLOOKUP($D30,Averages!$H$113:$K$117,4,0),Proj_Rounding)</f>
        <v>2</v>
      </c>
      <c r="R30" s="6">
        <f>ROUND(EXP('Random Numbers'!BM29)/2.5*Averages!$K29+(1-'Random Numbers'!BM29^0.5)*VLOOKUP($D30,Averages!$H$113:$K$117,4,0),Proj_Rounding)</f>
        <v>2</v>
      </c>
      <c r="S30" s="6">
        <f>ROUND(EXP('Random Numbers'!BN29)/2.5*Averages!$K29+(1-'Random Numbers'!BN29^0.5)*VLOOKUP($D30,Averages!$H$113:$K$117,4,0),Proj_Rounding)</f>
        <v>2</v>
      </c>
      <c r="T30" s="6">
        <f>ROUND(EXP('Random Numbers'!BO29)/2.5*Averages!$K29+(1-'Random Numbers'!BO29^0.5)*VLOOKUP($D30,Averages!$H$113:$K$117,4,0),Proj_Rounding)</f>
        <v>2</v>
      </c>
      <c r="U30" s="6">
        <f>ROUND(EXP('Random Numbers'!BP29)/2.5*Averages!$K29+(1-'Random Numbers'!BP29^0.5)*VLOOKUP($D30,Averages!$H$113:$K$117,4,0),Proj_Rounding)</f>
        <v>2</v>
      </c>
      <c r="V30" s="6">
        <f>ROUND(EXP('Random Numbers'!BQ29)/2.5*Averages!$K29+(1-'Random Numbers'!BQ29^0.5)*VLOOKUP($D30,Averages!$H$113:$K$117,4,0),Proj_Rounding)</f>
        <v>2</v>
      </c>
      <c r="W30" s="6">
        <f>ROUND(EXP('Random Numbers'!BR29)/2.5*Averages!$K29+(1-'Random Numbers'!BR29^0.5)*VLOOKUP($D30,Averages!$H$113:$K$117,4,0),Proj_Rounding)</f>
        <v>2</v>
      </c>
      <c r="X30" s="6">
        <f>ROUND(EXP('Random Numbers'!BS29)/2.5*Averages!$K29+(1-'Random Numbers'!BS29^0.5)*VLOOKUP($D30,Averages!$H$113:$K$117,4,0),Proj_Rounding)</f>
        <v>2</v>
      </c>
      <c r="Y30" s="6">
        <f>ROUND(EXP('Random Numbers'!BT29)/2.5*Averages!$K29+(1-'Random Numbers'!BT29^0.5)*VLOOKUP($D30,Averages!$H$113:$K$117,4,0),Proj_Rounding)</f>
        <v>2</v>
      </c>
      <c r="Z30" s="6">
        <f>ROUND(EXP('Random Numbers'!BU29)/2.5*Averages!$K29+(1-'Random Numbers'!BU29^0.5)*VLOOKUP($D30,Averages!$H$113:$K$117,4,0),Proj_Rounding)</f>
        <v>2</v>
      </c>
      <c r="AA30" s="6">
        <f>ROUND(EXP('Random Numbers'!BV29)/2.5*Averages!$K29+(1-'Random Numbers'!BV29^0.5)*VLOOKUP($D30,Averages!$H$113:$K$117,4,0),Proj_Rounding)</f>
        <v>2</v>
      </c>
      <c r="AB30" s="6">
        <f>ROUND(EXP('Random Numbers'!BW29)/2.5*Averages!$K29+(1-'Random Numbers'!BW29^0.5)*VLOOKUP($D30,Averages!$H$113:$K$117,4,0),Proj_Rounding)</f>
        <v>2</v>
      </c>
      <c r="AC30" s="49">
        <f>ROUND(EXP('Random Numbers'!BX29)/2.5*Averages!$K29+(1-'Random Numbers'!BX29^0.5)*VLOOKUP($D30,Averages!$H$113:$K$117,4,0),Proj_Rounding)</f>
        <v>2</v>
      </c>
      <c r="AD30" s="69">
        <f t="shared" si="0"/>
        <v>50</v>
      </c>
    </row>
    <row r="31" spans="2:30" ht="15" customHeight="1" x14ac:dyDescent="0.35">
      <c r="B31" s="32" t="s">
        <v>24</v>
      </c>
      <c r="C31" s="51" t="s">
        <v>59</v>
      </c>
      <c r="D31" s="6" t="s">
        <v>9</v>
      </c>
      <c r="E31" s="6">
        <f>ROUND(EXP('Random Numbers'!AZ30)/2.5*Averages!$K30+(1-'Random Numbers'!AZ30^0.5)*VLOOKUP($D31,Averages!$H$113:$K$117,4,0),Proj_Rounding)</f>
        <v>1</v>
      </c>
      <c r="F31" s="6">
        <f>ROUND(EXP('Random Numbers'!BA30)/2.5*Averages!$K30+(1-'Random Numbers'!BA30^0.5)*VLOOKUP($D31,Averages!$H$113:$K$117,4,0),Proj_Rounding)</f>
        <v>1</v>
      </c>
      <c r="G31" s="6">
        <f>ROUND(EXP('Random Numbers'!BB30)/2.5*Averages!$K30+(1-'Random Numbers'!BB30^0.5)*VLOOKUP($D31,Averages!$H$113:$K$117,4,0),Proj_Rounding)</f>
        <v>1</v>
      </c>
      <c r="H31" s="6">
        <f>ROUND(EXP('Random Numbers'!BC30)/2.5*Averages!$K30+(1-'Random Numbers'!BC30^0.5)*VLOOKUP($D31,Averages!$H$113:$K$117,4,0),Proj_Rounding)</f>
        <v>1</v>
      </c>
      <c r="I31" s="6">
        <f>ROUND(EXP('Random Numbers'!BD30)/2.5*Averages!$K30+(1-'Random Numbers'!BD30^0.5)*VLOOKUP($D31,Averages!$H$113:$K$117,4,0),Proj_Rounding)</f>
        <v>1</v>
      </c>
      <c r="J31" s="6">
        <f>ROUND(EXP('Random Numbers'!BE30)/2.5*Averages!$K30+(1-'Random Numbers'!BE30^0.5)*VLOOKUP($D31,Averages!$H$113:$K$117,4,0),Proj_Rounding)</f>
        <v>1</v>
      </c>
      <c r="K31" s="6">
        <f>ROUND(EXP('Random Numbers'!BF30)/2.5*Averages!$K30+(1-'Random Numbers'!BF30^0.5)*VLOOKUP($D31,Averages!$H$113:$K$117,4,0),Proj_Rounding)</f>
        <v>1</v>
      </c>
      <c r="L31" s="6">
        <f>ROUND(EXP('Random Numbers'!BG30)/2.5*Averages!$K30+(1-'Random Numbers'!BG30^0.5)*VLOOKUP($D31,Averages!$H$113:$K$117,4,0),Proj_Rounding)</f>
        <v>1</v>
      </c>
      <c r="M31" s="6">
        <f>ROUND(EXP('Random Numbers'!BH30)/2.5*Averages!$K30+(1-'Random Numbers'!BH30^0.5)*VLOOKUP($D31,Averages!$H$113:$K$117,4,0),Proj_Rounding)</f>
        <v>1</v>
      </c>
      <c r="N31" s="6">
        <f>ROUND(EXP('Random Numbers'!BI30)/2.5*Averages!$K30+(1-'Random Numbers'!BI30^0.5)*VLOOKUP($D31,Averages!$H$113:$K$117,4,0),Proj_Rounding)</f>
        <v>1</v>
      </c>
      <c r="O31" s="6">
        <f>ROUND(EXP('Random Numbers'!BJ30)/2.5*Averages!$K30+(1-'Random Numbers'!BJ30^0.5)*VLOOKUP($D31,Averages!$H$113:$K$117,4,0),Proj_Rounding)</f>
        <v>1</v>
      </c>
      <c r="P31" s="6">
        <f>ROUND(EXP('Random Numbers'!BK30)/2.5*Averages!$K30+(1-'Random Numbers'!BK30^0.5)*VLOOKUP($D31,Averages!$H$113:$K$117,4,0),Proj_Rounding)</f>
        <v>2</v>
      </c>
      <c r="Q31" s="6">
        <f>ROUND(EXP('Random Numbers'!BL30)/2.5*Averages!$K30+(1-'Random Numbers'!BL30^0.5)*VLOOKUP($D31,Averages!$H$113:$K$117,4,0),Proj_Rounding)</f>
        <v>1</v>
      </c>
      <c r="R31" s="6">
        <f>ROUND(EXP('Random Numbers'!BM30)/2.5*Averages!$K30+(1-'Random Numbers'!BM30^0.5)*VLOOKUP($D31,Averages!$H$113:$K$117,4,0),Proj_Rounding)</f>
        <v>1</v>
      </c>
      <c r="S31" s="6">
        <f>ROUND(EXP('Random Numbers'!BN30)/2.5*Averages!$K30+(1-'Random Numbers'!BN30^0.5)*VLOOKUP($D31,Averages!$H$113:$K$117,4,0),Proj_Rounding)</f>
        <v>1</v>
      </c>
      <c r="T31" s="6">
        <f>ROUND(EXP('Random Numbers'!BO30)/2.5*Averages!$K30+(1-'Random Numbers'!BO30^0.5)*VLOOKUP($D31,Averages!$H$113:$K$117,4,0),Proj_Rounding)</f>
        <v>1</v>
      </c>
      <c r="U31" s="6">
        <f>ROUND(EXP('Random Numbers'!BP30)/2.5*Averages!$K30+(1-'Random Numbers'!BP30^0.5)*VLOOKUP($D31,Averages!$H$113:$K$117,4,0),Proj_Rounding)</f>
        <v>1</v>
      </c>
      <c r="V31" s="6">
        <f>ROUND(EXP('Random Numbers'!BQ30)/2.5*Averages!$K30+(1-'Random Numbers'!BQ30^0.5)*VLOOKUP($D31,Averages!$H$113:$K$117,4,0),Proj_Rounding)</f>
        <v>1</v>
      </c>
      <c r="W31" s="6">
        <f>ROUND(EXP('Random Numbers'!BR30)/2.5*Averages!$K30+(1-'Random Numbers'!BR30^0.5)*VLOOKUP($D31,Averages!$H$113:$K$117,4,0),Proj_Rounding)</f>
        <v>1</v>
      </c>
      <c r="X31" s="6">
        <f>ROUND(EXP('Random Numbers'!BS30)/2.5*Averages!$K30+(1-'Random Numbers'!BS30^0.5)*VLOOKUP($D31,Averages!$H$113:$K$117,4,0),Proj_Rounding)</f>
        <v>1</v>
      </c>
      <c r="Y31" s="6">
        <f>ROUND(EXP('Random Numbers'!BT30)/2.5*Averages!$K30+(1-'Random Numbers'!BT30^0.5)*VLOOKUP($D31,Averages!$H$113:$K$117,4,0),Proj_Rounding)</f>
        <v>1</v>
      </c>
      <c r="Z31" s="6">
        <f>ROUND(EXP('Random Numbers'!BU30)/2.5*Averages!$K30+(1-'Random Numbers'!BU30^0.5)*VLOOKUP($D31,Averages!$H$113:$K$117,4,0),Proj_Rounding)</f>
        <v>1</v>
      </c>
      <c r="AA31" s="6">
        <f>ROUND(EXP('Random Numbers'!BV30)/2.5*Averages!$K30+(1-'Random Numbers'!BV30^0.5)*VLOOKUP($D31,Averages!$H$113:$K$117,4,0),Proj_Rounding)</f>
        <v>1</v>
      </c>
      <c r="AB31" s="6">
        <f>ROUND(EXP('Random Numbers'!BW30)/2.5*Averages!$K30+(1-'Random Numbers'!BW30^0.5)*VLOOKUP($D31,Averages!$H$113:$K$117,4,0),Proj_Rounding)</f>
        <v>1</v>
      </c>
      <c r="AC31" s="49">
        <f>ROUND(EXP('Random Numbers'!BX30)/2.5*Averages!$K30+(1-'Random Numbers'!BX30^0.5)*VLOOKUP($D31,Averages!$H$113:$K$117,4,0),Proj_Rounding)</f>
        <v>2</v>
      </c>
      <c r="AD31" s="69">
        <f t="shared" si="0"/>
        <v>27</v>
      </c>
    </row>
    <row r="32" spans="2:30" ht="15" customHeight="1" x14ac:dyDescent="0.35">
      <c r="B32" s="32" t="s">
        <v>24</v>
      </c>
      <c r="C32" s="51" t="s">
        <v>60</v>
      </c>
      <c r="D32" s="6" t="s">
        <v>9</v>
      </c>
      <c r="E32" s="6">
        <f>ROUND(EXP('Random Numbers'!AZ31)/2.5*Averages!$K31+(1-'Random Numbers'!AZ31^0.5)*VLOOKUP($D32,Averages!$H$113:$K$117,4,0),Proj_Rounding)</f>
        <v>1</v>
      </c>
      <c r="F32" s="6">
        <f>ROUND(EXP('Random Numbers'!BA31)/2.5*Averages!$K31+(1-'Random Numbers'!BA31^0.5)*VLOOKUP($D32,Averages!$H$113:$K$117,4,0),Proj_Rounding)</f>
        <v>1</v>
      </c>
      <c r="G32" s="6">
        <f>ROUND(EXP('Random Numbers'!BB31)/2.5*Averages!$K31+(1-'Random Numbers'!BB31^0.5)*VLOOKUP($D32,Averages!$H$113:$K$117,4,0),Proj_Rounding)</f>
        <v>1</v>
      </c>
      <c r="H32" s="6">
        <f>ROUND(EXP('Random Numbers'!BC31)/2.5*Averages!$K31+(1-'Random Numbers'!BC31^0.5)*VLOOKUP($D32,Averages!$H$113:$K$117,4,0),Proj_Rounding)</f>
        <v>1</v>
      </c>
      <c r="I32" s="6">
        <f>ROUND(EXP('Random Numbers'!BD31)/2.5*Averages!$K31+(1-'Random Numbers'!BD31^0.5)*VLOOKUP($D32,Averages!$H$113:$K$117,4,0),Proj_Rounding)</f>
        <v>1</v>
      </c>
      <c r="J32" s="6">
        <f>ROUND(EXP('Random Numbers'!BE31)/2.5*Averages!$K31+(1-'Random Numbers'!BE31^0.5)*VLOOKUP($D32,Averages!$H$113:$K$117,4,0),Proj_Rounding)</f>
        <v>2</v>
      </c>
      <c r="K32" s="6">
        <f>ROUND(EXP('Random Numbers'!BF31)/2.5*Averages!$K31+(1-'Random Numbers'!BF31^0.5)*VLOOKUP($D32,Averages!$H$113:$K$117,4,0),Proj_Rounding)</f>
        <v>1</v>
      </c>
      <c r="L32" s="6">
        <f>ROUND(EXP('Random Numbers'!BG31)/2.5*Averages!$K31+(1-'Random Numbers'!BG31^0.5)*VLOOKUP($D32,Averages!$H$113:$K$117,4,0),Proj_Rounding)</f>
        <v>1</v>
      </c>
      <c r="M32" s="6">
        <f>ROUND(EXP('Random Numbers'!BH31)/2.5*Averages!$K31+(1-'Random Numbers'!BH31^0.5)*VLOOKUP($D32,Averages!$H$113:$K$117,4,0),Proj_Rounding)</f>
        <v>1</v>
      </c>
      <c r="N32" s="6">
        <f>ROUND(EXP('Random Numbers'!BI31)/2.5*Averages!$K31+(1-'Random Numbers'!BI31^0.5)*VLOOKUP($D32,Averages!$H$113:$K$117,4,0),Proj_Rounding)</f>
        <v>1</v>
      </c>
      <c r="O32" s="6">
        <f>ROUND(EXP('Random Numbers'!BJ31)/2.5*Averages!$K31+(1-'Random Numbers'!BJ31^0.5)*VLOOKUP($D32,Averages!$H$113:$K$117,4,0),Proj_Rounding)</f>
        <v>1</v>
      </c>
      <c r="P32" s="6">
        <f>ROUND(EXP('Random Numbers'!BK31)/2.5*Averages!$K31+(1-'Random Numbers'!BK31^0.5)*VLOOKUP($D32,Averages!$H$113:$K$117,4,0),Proj_Rounding)</f>
        <v>2</v>
      </c>
      <c r="Q32" s="6">
        <f>ROUND(EXP('Random Numbers'!BL31)/2.5*Averages!$K31+(1-'Random Numbers'!BL31^0.5)*VLOOKUP($D32,Averages!$H$113:$K$117,4,0),Proj_Rounding)</f>
        <v>1</v>
      </c>
      <c r="R32" s="6">
        <f>ROUND(EXP('Random Numbers'!BM31)/2.5*Averages!$K31+(1-'Random Numbers'!BM31^0.5)*VLOOKUP($D32,Averages!$H$113:$K$117,4,0),Proj_Rounding)</f>
        <v>1</v>
      </c>
      <c r="S32" s="6">
        <f>ROUND(EXP('Random Numbers'!BN31)/2.5*Averages!$K31+(1-'Random Numbers'!BN31^0.5)*VLOOKUP($D32,Averages!$H$113:$K$117,4,0),Proj_Rounding)</f>
        <v>1</v>
      </c>
      <c r="T32" s="6">
        <f>ROUND(EXP('Random Numbers'!BO31)/2.5*Averages!$K31+(1-'Random Numbers'!BO31^0.5)*VLOOKUP($D32,Averages!$H$113:$K$117,4,0),Proj_Rounding)</f>
        <v>1</v>
      </c>
      <c r="U32" s="6">
        <f>ROUND(EXP('Random Numbers'!BP31)/2.5*Averages!$K31+(1-'Random Numbers'!BP31^0.5)*VLOOKUP($D32,Averages!$H$113:$K$117,4,0),Proj_Rounding)</f>
        <v>2</v>
      </c>
      <c r="V32" s="6">
        <f>ROUND(EXP('Random Numbers'!BQ31)/2.5*Averages!$K31+(1-'Random Numbers'!BQ31^0.5)*VLOOKUP($D32,Averages!$H$113:$K$117,4,0),Proj_Rounding)</f>
        <v>1</v>
      </c>
      <c r="W32" s="6">
        <f>ROUND(EXP('Random Numbers'!BR31)/2.5*Averages!$K31+(1-'Random Numbers'!BR31^0.5)*VLOOKUP($D32,Averages!$H$113:$K$117,4,0),Proj_Rounding)</f>
        <v>2</v>
      </c>
      <c r="X32" s="6">
        <f>ROUND(EXP('Random Numbers'!BS31)/2.5*Averages!$K31+(1-'Random Numbers'!BS31^0.5)*VLOOKUP($D32,Averages!$H$113:$K$117,4,0),Proj_Rounding)</f>
        <v>1</v>
      </c>
      <c r="Y32" s="6">
        <f>ROUND(EXP('Random Numbers'!BT31)/2.5*Averages!$K31+(1-'Random Numbers'!BT31^0.5)*VLOOKUP($D32,Averages!$H$113:$K$117,4,0),Proj_Rounding)</f>
        <v>1</v>
      </c>
      <c r="Z32" s="6">
        <f>ROUND(EXP('Random Numbers'!BU31)/2.5*Averages!$K31+(1-'Random Numbers'!BU31^0.5)*VLOOKUP($D32,Averages!$H$113:$K$117,4,0),Proj_Rounding)</f>
        <v>2</v>
      </c>
      <c r="AA32" s="6">
        <f>ROUND(EXP('Random Numbers'!BV31)/2.5*Averages!$K31+(1-'Random Numbers'!BV31^0.5)*VLOOKUP($D32,Averages!$H$113:$K$117,4,0),Proj_Rounding)</f>
        <v>2</v>
      </c>
      <c r="AB32" s="6">
        <f>ROUND(EXP('Random Numbers'!BW31)/2.5*Averages!$K31+(1-'Random Numbers'!BW31^0.5)*VLOOKUP($D32,Averages!$H$113:$K$117,4,0),Proj_Rounding)</f>
        <v>2</v>
      </c>
      <c r="AC32" s="49">
        <f>ROUND(EXP('Random Numbers'!BX31)/2.5*Averages!$K31+(1-'Random Numbers'!BX31^0.5)*VLOOKUP($D32,Averages!$H$113:$K$117,4,0),Proj_Rounding)</f>
        <v>1</v>
      </c>
      <c r="AD32" s="69">
        <f t="shared" si="0"/>
        <v>32</v>
      </c>
    </row>
    <row r="33" spans="2:30" ht="15" customHeight="1" x14ac:dyDescent="0.35">
      <c r="B33" s="32" t="s">
        <v>24</v>
      </c>
      <c r="C33" s="51" t="s">
        <v>61</v>
      </c>
      <c r="D33" s="6" t="s">
        <v>9</v>
      </c>
      <c r="E33" s="6">
        <f>ROUND(EXP('Random Numbers'!AZ32)/2.5*Averages!$K32+(1-'Random Numbers'!AZ32^0.5)*VLOOKUP($D33,Averages!$H$113:$K$117,4,0),Proj_Rounding)</f>
        <v>1</v>
      </c>
      <c r="F33" s="6">
        <f>ROUND(EXP('Random Numbers'!BA32)/2.5*Averages!$K32+(1-'Random Numbers'!BA32^0.5)*VLOOKUP($D33,Averages!$H$113:$K$117,4,0),Proj_Rounding)</f>
        <v>1</v>
      </c>
      <c r="G33" s="6">
        <f>ROUND(EXP('Random Numbers'!BB32)/2.5*Averages!$K32+(1-'Random Numbers'!BB32^0.5)*VLOOKUP($D33,Averages!$H$113:$K$117,4,0),Proj_Rounding)</f>
        <v>1</v>
      </c>
      <c r="H33" s="6">
        <f>ROUND(EXP('Random Numbers'!BC32)/2.5*Averages!$K32+(1-'Random Numbers'!BC32^0.5)*VLOOKUP($D33,Averages!$H$113:$K$117,4,0),Proj_Rounding)</f>
        <v>1</v>
      </c>
      <c r="I33" s="6">
        <f>ROUND(EXP('Random Numbers'!BD32)/2.5*Averages!$K32+(1-'Random Numbers'!BD32^0.5)*VLOOKUP($D33,Averages!$H$113:$K$117,4,0),Proj_Rounding)</f>
        <v>1</v>
      </c>
      <c r="J33" s="6">
        <f>ROUND(EXP('Random Numbers'!BE32)/2.5*Averages!$K32+(1-'Random Numbers'!BE32^0.5)*VLOOKUP($D33,Averages!$H$113:$K$117,4,0),Proj_Rounding)</f>
        <v>1</v>
      </c>
      <c r="K33" s="6">
        <f>ROUND(EXP('Random Numbers'!BF32)/2.5*Averages!$K32+(1-'Random Numbers'!BF32^0.5)*VLOOKUP($D33,Averages!$H$113:$K$117,4,0),Proj_Rounding)</f>
        <v>1</v>
      </c>
      <c r="L33" s="6">
        <f>ROUND(EXP('Random Numbers'!BG32)/2.5*Averages!$K32+(1-'Random Numbers'!BG32^0.5)*VLOOKUP($D33,Averages!$H$113:$K$117,4,0),Proj_Rounding)</f>
        <v>1</v>
      </c>
      <c r="M33" s="6">
        <f>ROUND(EXP('Random Numbers'!BH32)/2.5*Averages!$K32+(1-'Random Numbers'!BH32^0.5)*VLOOKUP($D33,Averages!$H$113:$K$117,4,0),Proj_Rounding)</f>
        <v>1</v>
      </c>
      <c r="N33" s="6">
        <f>ROUND(EXP('Random Numbers'!BI32)/2.5*Averages!$K32+(1-'Random Numbers'!BI32^0.5)*VLOOKUP($D33,Averages!$H$113:$K$117,4,0),Proj_Rounding)</f>
        <v>1</v>
      </c>
      <c r="O33" s="6">
        <f>ROUND(EXP('Random Numbers'!BJ32)/2.5*Averages!$K32+(1-'Random Numbers'!BJ32^0.5)*VLOOKUP($D33,Averages!$H$113:$K$117,4,0),Proj_Rounding)</f>
        <v>1</v>
      </c>
      <c r="P33" s="6">
        <f>ROUND(EXP('Random Numbers'!BK32)/2.5*Averages!$K32+(1-'Random Numbers'!BK32^0.5)*VLOOKUP($D33,Averages!$H$113:$K$117,4,0),Proj_Rounding)</f>
        <v>1</v>
      </c>
      <c r="Q33" s="6">
        <f>ROUND(EXP('Random Numbers'!BL32)/2.5*Averages!$K32+(1-'Random Numbers'!BL32^0.5)*VLOOKUP($D33,Averages!$H$113:$K$117,4,0),Proj_Rounding)</f>
        <v>1</v>
      </c>
      <c r="R33" s="6">
        <f>ROUND(EXP('Random Numbers'!BM32)/2.5*Averages!$K32+(1-'Random Numbers'!BM32^0.5)*VLOOKUP($D33,Averages!$H$113:$K$117,4,0),Proj_Rounding)</f>
        <v>1</v>
      </c>
      <c r="S33" s="6">
        <f>ROUND(EXP('Random Numbers'!BN32)/2.5*Averages!$K32+(1-'Random Numbers'!BN32^0.5)*VLOOKUP($D33,Averages!$H$113:$K$117,4,0),Proj_Rounding)</f>
        <v>1</v>
      </c>
      <c r="T33" s="6">
        <f>ROUND(EXP('Random Numbers'!BO32)/2.5*Averages!$K32+(1-'Random Numbers'!BO32^0.5)*VLOOKUP($D33,Averages!$H$113:$K$117,4,0),Proj_Rounding)</f>
        <v>1</v>
      </c>
      <c r="U33" s="6">
        <f>ROUND(EXP('Random Numbers'!BP32)/2.5*Averages!$K32+(1-'Random Numbers'!BP32^0.5)*VLOOKUP($D33,Averages!$H$113:$K$117,4,0),Proj_Rounding)</f>
        <v>1</v>
      </c>
      <c r="V33" s="6">
        <f>ROUND(EXP('Random Numbers'!BQ32)/2.5*Averages!$K32+(1-'Random Numbers'!BQ32^0.5)*VLOOKUP($D33,Averages!$H$113:$K$117,4,0),Proj_Rounding)</f>
        <v>1</v>
      </c>
      <c r="W33" s="6">
        <f>ROUND(EXP('Random Numbers'!BR32)/2.5*Averages!$K32+(1-'Random Numbers'!BR32^0.5)*VLOOKUP($D33,Averages!$H$113:$K$117,4,0),Proj_Rounding)</f>
        <v>1</v>
      </c>
      <c r="X33" s="6">
        <f>ROUND(EXP('Random Numbers'!BS32)/2.5*Averages!$K32+(1-'Random Numbers'!BS32^0.5)*VLOOKUP($D33,Averages!$H$113:$K$117,4,0),Proj_Rounding)</f>
        <v>1</v>
      </c>
      <c r="Y33" s="6">
        <f>ROUND(EXP('Random Numbers'!BT32)/2.5*Averages!$K32+(1-'Random Numbers'!BT32^0.5)*VLOOKUP($D33,Averages!$H$113:$K$117,4,0),Proj_Rounding)</f>
        <v>1</v>
      </c>
      <c r="Z33" s="6">
        <f>ROUND(EXP('Random Numbers'!BU32)/2.5*Averages!$K32+(1-'Random Numbers'!BU32^0.5)*VLOOKUP($D33,Averages!$H$113:$K$117,4,0),Proj_Rounding)</f>
        <v>1</v>
      </c>
      <c r="AA33" s="6">
        <f>ROUND(EXP('Random Numbers'!BV32)/2.5*Averages!$K32+(1-'Random Numbers'!BV32^0.5)*VLOOKUP($D33,Averages!$H$113:$K$117,4,0),Proj_Rounding)</f>
        <v>1</v>
      </c>
      <c r="AB33" s="6">
        <f>ROUND(EXP('Random Numbers'!BW32)/2.5*Averages!$K32+(1-'Random Numbers'!BW32^0.5)*VLOOKUP($D33,Averages!$H$113:$K$117,4,0),Proj_Rounding)</f>
        <v>1</v>
      </c>
      <c r="AC33" s="49">
        <f>ROUND(EXP('Random Numbers'!BX32)/2.5*Averages!$K32+(1-'Random Numbers'!BX32^0.5)*VLOOKUP($D33,Averages!$H$113:$K$117,4,0),Proj_Rounding)</f>
        <v>1</v>
      </c>
      <c r="AD33" s="69">
        <f t="shared" si="0"/>
        <v>25</v>
      </c>
    </row>
    <row r="34" spans="2:30" ht="15" customHeight="1" x14ac:dyDescent="0.35">
      <c r="B34" s="32" t="s">
        <v>24</v>
      </c>
      <c r="C34" s="51" t="s">
        <v>62</v>
      </c>
      <c r="D34" s="6" t="s">
        <v>10</v>
      </c>
      <c r="E34" s="6">
        <f>ROUND(EXP('Random Numbers'!AZ33)/2.5*Averages!$K33+(1-'Random Numbers'!AZ33^0.5)*VLOOKUP($D34,Averages!$H$113:$K$117,4,0),Proj_Rounding)</f>
        <v>1</v>
      </c>
      <c r="F34" s="6">
        <f>ROUND(EXP('Random Numbers'!BA33)/2.5*Averages!$K33+(1-'Random Numbers'!BA33^0.5)*VLOOKUP($D34,Averages!$H$113:$K$117,4,0),Proj_Rounding)</f>
        <v>2</v>
      </c>
      <c r="G34" s="6">
        <f>ROUND(EXP('Random Numbers'!BB33)/2.5*Averages!$K33+(1-'Random Numbers'!BB33^0.5)*VLOOKUP($D34,Averages!$H$113:$K$117,4,0),Proj_Rounding)</f>
        <v>2</v>
      </c>
      <c r="H34" s="6">
        <f>ROUND(EXP('Random Numbers'!BC33)/2.5*Averages!$K33+(1-'Random Numbers'!BC33^0.5)*VLOOKUP($D34,Averages!$H$113:$K$117,4,0),Proj_Rounding)</f>
        <v>1</v>
      </c>
      <c r="I34" s="6">
        <f>ROUND(EXP('Random Numbers'!BD33)/2.5*Averages!$K33+(1-'Random Numbers'!BD33^0.5)*VLOOKUP($D34,Averages!$H$113:$K$117,4,0),Proj_Rounding)</f>
        <v>2</v>
      </c>
      <c r="J34" s="6">
        <f>ROUND(EXP('Random Numbers'!BE33)/2.5*Averages!$K33+(1-'Random Numbers'!BE33^0.5)*VLOOKUP($D34,Averages!$H$113:$K$117,4,0),Proj_Rounding)</f>
        <v>2</v>
      </c>
      <c r="K34" s="6">
        <f>ROUND(EXP('Random Numbers'!BF33)/2.5*Averages!$K33+(1-'Random Numbers'!BF33^0.5)*VLOOKUP($D34,Averages!$H$113:$K$117,4,0),Proj_Rounding)</f>
        <v>2</v>
      </c>
      <c r="L34" s="6">
        <f>ROUND(EXP('Random Numbers'!BG33)/2.5*Averages!$K33+(1-'Random Numbers'!BG33^0.5)*VLOOKUP($D34,Averages!$H$113:$K$117,4,0),Proj_Rounding)</f>
        <v>2</v>
      </c>
      <c r="M34" s="6">
        <f>ROUND(EXP('Random Numbers'!BH33)/2.5*Averages!$K33+(1-'Random Numbers'!BH33^0.5)*VLOOKUP($D34,Averages!$H$113:$K$117,4,0),Proj_Rounding)</f>
        <v>2</v>
      </c>
      <c r="N34" s="6">
        <f>ROUND(EXP('Random Numbers'!BI33)/2.5*Averages!$K33+(1-'Random Numbers'!BI33^0.5)*VLOOKUP($D34,Averages!$H$113:$K$117,4,0),Proj_Rounding)</f>
        <v>1</v>
      </c>
      <c r="O34" s="6">
        <f>ROUND(EXP('Random Numbers'!BJ33)/2.5*Averages!$K33+(1-'Random Numbers'!BJ33^0.5)*VLOOKUP($D34,Averages!$H$113:$K$117,4,0),Proj_Rounding)</f>
        <v>1</v>
      </c>
      <c r="P34" s="6">
        <f>ROUND(EXP('Random Numbers'!BK33)/2.5*Averages!$K33+(1-'Random Numbers'!BK33^0.5)*VLOOKUP($D34,Averages!$H$113:$K$117,4,0),Proj_Rounding)</f>
        <v>2</v>
      </c>
      <c r="Q34" s="6">
        <f>ROUND(EXP('Random Numbers'!BL33)/2.5*Averages!$K33+(1-'Random Numbers'!BL33^0.5)*VLOOKUP($D34,Averages!$H$113:$K$117,4,0),Proj_Rounding)</f>
        <v>2</v>
      </c>
      <c r="R34" s="6">
        <f>ROUND(EXP('Random Numbers'!BM33)/2.5*Averages!$K33+(1-'Random Numbers'!BM33^0.5)*VLOOKUP($D34,Averages!$H$113:$K$117,4,0),Proj_Rounding)</f>
        <v>2</v>
      </c>
      <c r="S34" s="6">
        <f>ROUND(EXP('Random Numbers'!BN33)/2.5*Averages!$K33+(1-'Random Numbers'!BN33^0.5)*VLOOKUP($D34,Averages!$H$113:$K$117,4,0),Proj_Rounding)</f>
        <v>2</v>
      </c>
      <c r="T34" s="6">
        <f>ROUND(EXP('Random Numbers'!BO33)/2.5*Averages!$K33+(1-'Random Numbers'!BO33^0.5)*VLOOKUP($D34,Averages!$H$113:$K$117,4,0),Proj_Rounding)</f>
        <v>2</v>
      </c>
      <c r="U34" s="6">
        <f>ROUND(EXP('Random Numbers'!BP33)/2.5*Averages!$K33+(1-'Random Numbers'!BP33^0.5)*VLOOKUP($D34,Averages!$H$113:$K$117,4,0),Proj_Rounding)</f>
        <v>1</v>
      </c>
      <c r="V34" s="6">
        <f>ROUND(EXP('Random Numbers'!BQ33)/2.5*Averages!$K33+(1-'Random Numbers'!BQ33^0.5)*VLOOKUP($D34,Averages!$H$113:$K$117,4,0),Proj_Rounding)</f>
        <v>2</v>
      </c>
      <c r="W34" s="6">
        <f>ROUND(EXP('Random Numbers'!BR33)/2.5*Averages!$K33+(1-'Random Numbers'!BR33^0.5)*VLOOKUP($D34,Averages!$H$113:$K$117,4,0),Proj_Rounding)</f>
        <v>1</v>
      </c>
      <c r="X34" s="6">
        <f>ROUND(EXP('Random Numbers'!BS33)/2.5*Averages!$K33+(1-'Random Numbers'!BS33^0.5)*VLOOKUP($D34,Averages!$H$113:$K$117,4,0),Proj_Rounding)</f>
        <v>2</v>
      </c>
      <c r="Y34" s="6">
        <f>ROUND(EXP('Random Numbers'!BT33)/2.5*Averages!$K33+(1-'Random Numbers'!BT33^0.5)*VLOOKUP($D34,Averages!$H$113:$K$117,4,0),Proj_Rounding)</f>
        <v>2</v>
      </c>
      <c r="Z34" s="6">
        <f>ROUND(EXP('Random Numbers'!BU33)/2.5*Averages!$K33+(1-'Random Numbers'!BU33^0.5)*VLOOKUP($D34,Averages!$H$113:$K$117,4,0),Proj_Rounding)</f>
        <v>2</v>
      </c>
      <c r="AA34" s="6">
        <f>ROUND(EXP('Random Numbers'!BV33)/2.5*Averages!$K33+(1-'Random Numbers'!BV33^0.5)*VLOOKUP($D34,Averages!$H$113:$K$117,4,0),Proj_Rounding)</f>
        <v>2</v>
      </c>
      <c r="AB34" s="6">
        <f>ROUND(EXP('Random Numbers'!BW33)/2.5*Averages!$K33+(1-'Random Numbers'!BW33^0.5)*VLOOKUP($D34,Averages!$H$113:$K$117,4,0),Proj_Rounding)</f>
        <v>1</v>
      </c>
      <c r="AC34" s="49">
        <f>ROUND(EXP('Random Numbers'!BX33)/2.5*Averages!$K33+(1-'Random Numbers'!BX33^0.5)*VLOOKUP($D34,Averages!$H$113:$K$117,4,0),Proj_Rounding)</f>
        <v>2</v>
      </c>
      <c r="AD34" s="69">
        <f t="shared" si="0"/>
        <v>43</v>
      </c>
    </row>
    <row r="35" spans="2:30" ht="15" customHeight="1" x14ac:dyDescent="0.35">
      <c r="B35" s="32" t="s">
        <v>24</v>
      </c>
      <c r="C35" s="51" t="s">
        <v>63</v>
      </c>
      <c r="D35" s="6" t="s">
        <v>10</v>
      </c>
      <c r="E35" s="6">
        <f>ROUND(EXP('Random Numbers'!AZ34)/2.5*Averages!$K34+(1-'Random Numbers'!AZ34^0.5)*VLOOKUP($D35,Averages!$H$113:$K$117,4,0),Proj_Rounding)</f>
        <v>2</v>
      </c>
      <c r="F35" s="6">
        <f>ROUND(EXP('Random Numbers'!BA34)/2.5*Averages!$K34+(1-'Random Numbers'!BA34^0.5)*VLOOKUP($D35,Averages!$H$113:$K$117,4,0),Proj_Rounding)</f>
        <v>2</v>
      </c>
      <c r="G35" s="6">
        <f>ROUND(EXP('Random Numbers'!BB34)/2.5*Averages!$K34+(1-'Random Numbers'!BB34^0.5)*VLOOKUP($D35,Averages!$H$113:$K$117,4,0),Proj_Rounding)</f>
        <v>2</v>
      </c>
      <c r="H35" s="6">
        <f>ROUND(EXP('Random Numbers'!BC34)/2.5*Averages!$K34+(1-'Random Numbers'!BC34^0.5)*VLOOKUP($D35,Averages!$H$113:$K$117,4,0),Proj_Rounding)</f>
        <v>2</v>
      </c>
      <c r="I35" s="6">
        <f>ROUND(EXP('Random Numbers'!BD34)/2.5*Averages!$K34+(1-'Random Numbers'!BD34^0.5)*VLOOKUP($D35,Averages!$H$113:$K$117,4,0),Proj_Rounding)</f>
        <v>2</v>
      </c>
      <c r="J35" s="6">
        <f>ROUND(EXP('Random Numbers'!BE34)/2.5*Averages!$K34+(1-'Random Numbers'!BE34^0.5)*VLOOKUP($D35,Averages!$H$113:$K$117,4,0),Proj_Rounding)</f>
        <v>2</v>
      </c>
      <c r="K35" s="6">
        <f>ROUND(EXP('Random Numbers'!BF34)/2.5*Averages!$K34+(1-'Random Numbers'!BF34^0.5)*VLOOKUP($D35,Averages!$H$113:$K$117,4,0),Proj_Rounding)</f>
        <v>2</v>
      </c>
      <c r="L35" s="6">
        <f>ROUND(EXP('Random Numbers'!BG34)/2.5*Averages!$K34+(1-'Random Numbers'!BG34^0.5)*VLOOKUP($D35,Averages!$H$113:$K$117,4,0),Proj_Rounding)</f>
        <v>2</v>
      </c>
      <c r="M35" s="6">
        <f>ROUND(EXP('Random Numbers'!BH34)/2.5*Averages!$K34+(1-'Random Numbers'!BH34^0.5)*VLOOKUP($D35,Averages!$H$113:$K$117,4,0),Proj_Rounding)</f>
        <v>2</v>
      </c>
      <c r="N35" s="6">
        <f>ROUND(EXP('Random Numbers'!BI34)/2.5*Averages!$K34+(1-'Random Numbers'!BI34^0.5)*VLOOKUP($D35,Averages!$H$113:$K$117,4,0),Proj_Rounding)</f>
        <v>2</v>
      </c>
      <c r="O35" s="6">
        <f>ROUND(EXP('Random Numbers'!BJ34)/2.5*Averages!$K34+(1-'Random Numbers'!BJ34^0.5)*VLOOKUP($D35,Averages!$H$113:$K$117,4,0),Proj_Rounding)</f>
        <v>2</v>
      </c>
      <c r="P35" s="6">
        <f>ROUND(EXP('Random Numbers'!BK34)/2.5*Averages!$K34+(1-'Random Numbers'!BK34^0.5)*VLOOKUP($D35,Averages!$H$113:$K$117,4,0),Proj_Rounding)</f>
        <v>2</v>
      </c>
      <c r="Q35" s="6">
        <f>ROUND(EXP('Random Numbers'!BL34)/2.5*Averages!$K34+(1-'Random Numbers'!BL34^0.5)*VLOOKUP($D35,Averages!$H$113:$K$117,4,0),Proj_Rounding)</f>
        <v>2</v>
      </c>
      <c r="R35" s="6">
        <f>ROUND(EXP('Random Numbers'!BM34)/2.5*Averages!$K34+(1-'Random Numbers'!BM34^0.5)*VLOOKUP($D35,Averages!$H$113:$K$117,4,0),Proj_Rounding)</f>
        <v>2</v>
      </c>
      <c r="S35" s="6">
        <f>ROUND(EXP('Random Numbers'!BN34)/2.5*Averages!$K34+(1-'Random Numbers'!BN34^0.5)*VLOOKUP($D35,Averages!$H$113:$K$117,4,0),Proj_Rounding)</f>
        <v>2</v>
      </c>
      <c r="T35" s="6">
        <f>ROUND(EXP('Random Numbers'!BO34)/2.5*Averages!$K34+(1-'Random Numbers'!BO34^0.5)*VLOOKUP($D35,Averages!$H$113:$K$117,4,0),Proj_Rounding)</f>
        <v>2</v>
      </c>
      <c r="U35" s="6">
        <f>ROUND(EXP('Random Numbers'!BP34)/2.5*Averages!$K34+(1-'Random Numbers'!BP34^0.5)*VLOOKUP($D35,Averages!$H$113:$K$117,4,0),Proj_Rounding)</f>
        <v>2</v>
      </c>
      <c r="V35" s="6">
        <f>ROUND(EXP('Random Numbers'!BQ34)/2.5*Averages!$K34+(1-'Random Numbers'!BQ34^0.5)*VLOOKUP($D35,Averages!$H$113:$K$117,4,0),Proj_Rounding)</f>
        <v>2</v>
      </c>
      <c r="W35" s="6">
        <f>ROUND(EXP('Random Numbers'!BR34)/2.5*Averages!$K34+(1-'Random Numbers'!BR34^0.5)*VLOOKUP($D35,Averages!$H$113:$K$117,4,0),Proj_Rounding)</f>
        <v>2</v>
      </c>
      <c r="X35" s="6">
        <f>ROUND(EXP('Random Numbers'!BS34)/2.5*Averages!$K34+(1-'Random Numbers'!BS34^0.5)*VLOOKUP($D35,Averages!$H$113:$K$117,4,0),Proj_Rounding)</f>
        <v>2</v>
      </c>
      <c r="Y35" s="6">
        <f>ROUND(EXP('Random Numbers'!BT34)/2.5*Averages!$K34+(1-'Random Numbers'!BT34^0.5)*VLOOKUP($D35,Averages!$H$113:$K$117,4,0),Proj_Rounding)</f>
        <v>2</v>
      </c>
      <c r="Z35" s="6">
        <f>ROUND(EXP('Random Numbers'!BU34)/2.5*Averages!$K34+(1-'Random Numbers'!BU34^0.5)*VLOOKUP($D35,Averages!$H$113:$K$117,4,0),Proj_Rounding)</f>
        <v>2</v>
      </c>
      <c r="AA35" s="6">
        <f>ROUND(EXP('Random Numbers'!BV34)/2.5*Averages!$K34+(1-'Random Numbers'!BV34^0.5)*VLOOKUP($D35,Averages!$H$113:$K$117,4,0),Proj_Rounding)</f>
        <v>2</v>
      </c>
      <c r="AB35" s="6">
        <f>ROUND(EXP('Random Numbers'!BW34)/2.5*Averages!$K34+(1-'Random Numbers'!BW34^0.5)*VLOOKUP($D35,Averages!$H$113:$K$117,4,0),Proj_Rounding)</f>
        <v>2</v>
      </c>
      <c r="AC35" s="49">
        <f>ROUND(EXP('Random Numbers'!BX34)/2.5*Averages!$K34+(1-'Random Numbers'!BX34^0.5)*VLOOKUP($D35,Averages!$H$113:$K$117,4,0),Proj_Rounding)</f>
        <v>2</v>
      </c>
      <c r="AD35" s="69">
        <f t="shared" si="0"/>
        <v>50</v>
      </c>
    </row>
    <row r="36" spans="2:30" ht="15" customHeight="1" x14ac:dyDescent="0.35">
      <c r="B36" s="32" t="s">
        <v>24</v>
      </c>
      <c r="C36" s="51" t="s">
        <v>64</v>
      </c>
      <c r="D36" s="6" t="s">
        <v>11</v>
      </c>
      <c r="E36" s="6">
        <f>ROUND(EXP('Random Numbers'!AZ35)/2.5*Averages!$K35+(1-'Random Numbers'!AZ35^0.5)*VLOOKUP($D36,Averages!$H$113:$K$117,4,0),Proj_Rounding)</f>
        <v>3</v>
      </c>
      <c r="F36" s="6">
        <f>ROUND(EXP('Random Numbers'!BA35)/2.5*Averages!$K35+(1-'Random Numbers'!BA35^0.5)*VLOOKUP($D36,Averages!$H$113:$K$117,4,0),Proj_Rounding)</f>
        <v>3</v>
      </c>
      <c r="G36" s="6">
        <f>ROUND(EXP('Random Numbers'!BB35)/2.5*Averages!$K35+(1-'Random Numbers'!BB35^0.5)*VLOOKUP($D36,Averages!$H$113:$K$117,4,0),Proj_Rounding)</f>
        <v>3</v>
      </c>
      <c r="H36" s="6">
        <f>ROUND(EXP('Random Numbers'!BC35)/2.5*Averages!$K35+(1-'Random Numbers'!BC35^0.5)*VLOOKUP($D36,Averages!$H$113:$K$117,4,0),Proj_Rounding)</f>
        <v>3</v>
      </c>
      <c r="I36" s="6">
        <f>ROUND(EXP('Random Numbers'!BD35)/2.5*Averages!$K35+(1-'Random Numbers'!BD35^0.5)*VLOOKUP($D36,Averages!$H$113:$K$117,4,0),Proj_Rounding)</f>
        <v>3</v>
      </c>
      <c r="J36" s="6">
        <f>ROUND(EXP('Random Numbers'!BE35)/2.5*Averages!$K35+(1-'Random Numbers'!BE35^0.5)*VLOOKUP($D36,Averages!$H$113:$K$117,4,0),Proj_Rounding)</f>
        <v>2</v>
      </c>
      <c r="K36" s="6">
        <f>ROUND(EXP('Random Numbers'!BF35)/2.5*Averages!$K35+(1-'Random Numbers'!BF35^0.5)*VLOOKUP($D36,Averages!$H$113:$K$117,4,0),Proj_Rounding)</f>
        <v>3</v>
      </c>
      <c r="L36" s="6">
        <f>ROUND(EXP('Random Numbers'!BG35)/2.5*Averages!$K35+(1-'Random Numbers'!BG35^0.5)*VLOOKUP($D36,Averages!$H$113:$K$117,4,0),Proj_Rounding)</f>
        <v>3</v>
      </c>
      <c r="M36" s="6">
        <f>ROUND(EXP('Random Numbers'!BH35)/2.5*Averages!$K35+(1-'Random Numbers'!BH35^0.5)*VLOOKUP($D36,Averages!$H$113:$K$117,4,0),Proj_Rounding)</f>
        <v>2</v>
      </c>
      <c r="N36" s="6">
        <f>ROUND(EXP('Random Numbers'!BI35)/2.5*Averages!$K35+(1-'Random Numbers'!BI35^0.5)*VLOOKUP($D36,Averages!$H$113:$K$117,4,0),Proj_Rounding)</f>
        <v>3</v>
      </c>
      <c r="O36" s="6">
        <f>ROUND(EXP('Random Numbers'!BJ35)/2.5*Averages!$K35+(1-'Random Numbers'!BJ35^0.5)*VLOOKUP($D36,Averages!$H$113:$K$117,4,0),Proj_Rounding)</f>
        <v>2</v>
      </c>
      <c r="P36" s="6">
        <f>ROUND(EXP('Random Numbers'!BK35)/2.5*Averages!$K35+(1-'Random Numbers'!BK35^0.5)*VLOOKUP($D36,Averages!$H$113:$K$117,4,0),Proj_Rounding)</f>
        <v>3</v>
      </c>
      <c r="Q36" s="6">
        <f>ROUND(EXP('Random Numbers'!BL35)/2.5*Averages!$K35+(1-'Random Numbers'!BL35^0.5)*VLOOKUP($D36,Averages!$H$113:$K$117,4,0),Proj_Rounding)</f>
        <v>3</v>
      </c>
      <c r="R36" s="6">
        <f>ROUND(EXP('Random Numbers'!BM35)/2.5*Averages!$K35+(1-'Random Numbers'!BM35^0.5)*VLOOKUP($D36,Averages!$H$113:$K$117,4,0),Proj_Rounding)</f>
        <v>3</v>
      </c>
      <c r="S36" s="6">
        <f>ROUND(EXP('Random Numbers'!BN35)/2.5*Averages!$K35+(1-'Random Numbers'!BN35^0.5)*VLOOKUP($D36,Averages!$H$113:$K$117,4,0),Proj_Rounding)</f>
        <v>2</v>
      </c>
      <c r="T36" s="6">
        <f>ROUND(EXP('Random Numbers'!BO35)/2.5*Averages!$K35+(1-'Random Numbers'!BO35^0.5)*VLOOKUP($D36,Averages!$H$113:$K$117,4,0),Proj_Rounding)</f>
        <v>2</v>
      </c>
      <c r="U36" s="6">
        <f>ROUND(EXP('Random Numbers'!BP35)/2.5*Averages!$K35+(1-'Random Numbers'!BP35^0.5)*VLOOKUP($D36,Averages!$H$113:$K$117,4,0),Proj_Rounding)</f>
        <v>2</v>
      </c>
      <c r="V36" s="6">
        <f>ROUND(EXP('Random Numbers'!BQ35)/2.5*Averages!$K35+(1-'Random Numbers'!BQ35^0.5)*VLOOKUP($D36,Averages!$H$113:$K$117,4,0),Proj_Rounding)</f>
        <v>2</v>
      </c>
      <c r="W36" s="6">
        <f>ROUND(EXP('Random Numbers'!BR35)/2.5*Averages!$K35+(1-'Random Numbers'!BR35^0.5)*VLOOKUP($D36,Averages!$H$113:$K$117,4,0),Proj_Rounding)</f>
        <v>3</v>
      </c>
      <c r="X36" s="6">
        <f>ROUND(EXP('Random Numbers'!BS35)/2.5*Averages!$K35+(1-'Random Numbers'!BS35^0.5)*VLOOKUP($D36,Averages!$H$113:$K$117,4,0),Proj_Rounding)</f>
        <v>3</v>
      </c>
      <c r="Y36" s="6">
        <f>ROUND(EXP('Random Numbers'!BT35)/2.5*Averages!$K35+(1-'Random Numbers'!BT35^0.5)*VLOOKUP($D36,Averages!$H$113:$K$117,4,0),Proj_Rounding)</f>
        <v>3</v>
      </c>
      <c r="Z36" s="6">
        <f>ROUND(EXP('Random Numbers'!BU35)/2.5*Averages!$K35+(1-'Random Numbers'!BU35^0.5)*VLOOKUP($D36,Averages!$H$113:$K$117,4,0),Proj_Rounding)</f>
        <v>3</v>
      </c>
      <c r="AA36" s="6">
        <f>ROUND(EXP('Random Numbers'!BV35)/2.5*Averages!$K35+(1-'Random Numbers'!BV35^0.5)*VLOOKUP($D36,Averages!$H$113:$K$117,4,0),Proj_Rounding)</f>
        <v>3</v>
      </c>
      <c r="AB36" s="6">
        <f>ROUND(EXP('Random Numbers'!BW35)/2.5*Averages!$K35+(1-'Random Numbers'!BW35^0.5)*VLOOKUP($D36,Averages!$H$113:$K$117,4,0),Proj_Rounding)</f>
        <v>2</v>
      </c>
      <c r="AC36" s="49">
        <f>ROUND(EXP('Random Numbers'!BX35)/2.5*Averages!$K35+(1-'Random Numbers'!BX35^0.5)*VLOOKUP($D36,Averages!$H$113:$K$117,4,0),Proj_Rounding)</f>
        <v>3</v>
      </c>
      <c r="AD36" s="69">
        <f t="shared" si="0"/>
        <v>67</v>
      </c>
    </row>
    <row r="37" spans="2:30" ht="15" customHeight="1" x14ac:dyDescent="0.35">
      <c r="B37" s="32" t="s">
        <v>25</v>
      </c>
      <c r="C37" s="51" t="s">
        <v>65</v>
      </c>
      <c r="D37" s="6" t="s">
        <v>8</v>
      </c>
      <c r="E37" s="6">
        <f>ROUND(EXP('Random Numbers'!AZ36)/2.5*Averages!$K36+(1-'Random Numbers'!AZ36^0.5)*VLOOKUP($D37,Averages!$H$113:$K$117,4,0),Proj_Rounding)</f>
        <v>0</v>
      </c>
      <c r="F37" s="6">
        <f>ROUND(EXP('Random Numbers'!BA36)/2.5*Averages!$K36+(1-'Random Numbers'!BA36^0.5)*VLOOKUP($D37,Averages!$H$113:$K$117,4,0),Proj_Rounding)</f>
        <v>1</v>
      </c>
      <c r="G37" s="6">
        <f>ROUND(EXP('Random Numbers'!BB36)/2.5*Averages!$K36+(1-'Random Numbers'!BB36^0.5)*VLOOKUP($D37,Averages!$H$113:$K$117,4,0),Proj_Rounding)</f>
        <v>1</v>
      </c>
      <c r="H37" s="6">
        <f>ROUND(EXP('Random Numbers'!BC36)/2.5*Averages!$K36+(1-'Random Numbers'!BC36^0.5)*VLOOKUP($D37,Averages!$H$113:$K$117,4,0),Proj_Rounding)</f>
        <v>0</v>
      </c>
      <c r="I37" s="6">
        <f>ROUND(EXP('Random Numbers'!BD36)/2.5*Averages!$K36+(1-'Random Numbers'!BD36^0.5)*VLOOKUP($D37,Averages!$H$113:$K$117,4,0),Proj_Rounding)</f>
        <v>0</v>
      </c>
      <c r="J37" s="6">
        <f>ROUND(EXP('Random Numbers'!BE36)/2.5*Averages!$K36+(1-'Random Numbers'!BE36^0.5)*VLOOKUP($D37,Averages!$H$113:$K$117,4,0),Proj_Rounding)</f>
        <v>1</v>
      </c>
      <c r="K37" s="6">
        <f>ROUND(EXP('Random Numbers'!BF36)/2.5*Averages!$K36+(1-'Random Numbers'!BF36^0.5)*VLOOKUP($D37,Averages!$H$113:$K$117,4,0),Proj_Rounding)</f>
        <v>1</v>
      </c>
      <c r="L37" s="6">
        <f>ROUND(EXP('Random Numbers'!BG36)/2.5*Averages!$K36+(1-'Random Numbers'!BG36^0.5)*VLOOKUP($D37,Averages!$H$113:$K$117,4,0),Proj_Rounding)</f>
        <v>1</v>
      </c>
      <c r="M37" s="6">
        <f>ROUND(EXP('Random Numbers'!BH36)/2.5*Averages!$K36+(1-'Random Numbers'!BH36^0.5)*VLOOKUP($D37,Averages!$H$113:$K$117,4,0),Proj_Rounding)</f>
        <v>0</v>
      </c>
      <c r="N37" s="6">
        <f>ROUND(EXP('Random Numbers'!BI36)/2.5*Averages!$K36+(1-'Random Numbers'!BI36^0.5)*VLOOKUP($D37,Averages!$H$113:$K$117,4,0),Proj_Rounding)</f>
        <v>1</v>
      </c>
      <c r="O37" s="6">
        <f>ROUND(EXP('Random Numbers'!BJ36)/2.5*Averages!$K36+(1-'Random Numbers'!BJ36^0.5)*VLOOKUP($D37,Averages!$H$113:$K$117,4,0),Proj_Rounding)</f>
        <v>1</v>
      </c>
      <c r="P37" s="6">
        <f>ROUND(EXP('Random Numbers'!BK36)/2.5*Averages!$K36+(1-'Random Numbers'!BK36^0.5)*VLOOKUP($D37,Averages!$H$113:$K$117,4,0),Proj_Rounding)</f>
        <v>1</v>
      </c>
      <c r="Q37" s="6">
        <f>ROUND(EXP('Random Numbers'!BL36)/2.5*Averages!$K36+(1-'Random Numbers'!BL36^0.5)*VLOOKUP($D37,Averages!$H$113:$K$117,4,0),Proj_Rounding)</f>
        <v>0</v>
      </c>
      <c r="R37" s="6">
        <f>ROUND(EXP('Random Numbers'!BM36)/2.5*Averages!$K36+(1-'Random Numbers'!BM36^0.5)*VLOOKUP($D37,Averages!$H$113:$K$117,4,0),Proj_Rounding)</f>
        <v>1</v>
      </c>
      <c r="S37" s="6">
        <f>ROUND(EXP('Random Numbers'!BN36)/2.5*Averages!$K36+(1-'Random Numbers'!BN36^0.5)*VLOOKUP($D37,Averages!$H$113:$K$117,4,0),Proj_Rounding)</f>
        <v>1</v>
      </c>
      <c r="T37" s="6">
        <f>ROUND(EXP('Random Numbers'!BO36)/2.5*Averages!$K36+(1-'Random Numbers'!BO36^0.5)*VLOOKUP($D37,Averages!$H$113:$K$117,4,0),Proj_Rounding)</f>
        <v>1</v>
      </c>
      <c r="U37" s="6">
        <f>ROUND(EXP('Random Numbers'!BP36)/2.5*Averages!$K36+(1-'Random Numbers'!BP36^0.5)*VLOOKUP($D37,Averages!$H$113:$K$117,4,0),Proj_Rounding)</f>
        <v>0</v>
      </c>
      <c r="V37" s="6">
        <f>ROUND(EXP('Random Numbers'!BQ36)/2.5*Averages!$K36+(1-'Random Numbers'!BQ36^0.5)*VLOOKUP($D37,Averages!$H$113:$K$117,4,0),Proj_Rounding)</f>
        <v>0</v>
      </c>
      <c r="W37" s="6">
        <f>ROUND(EXP('Random Numbers'!BR36)/2.5*Averages!$K36+(1-'Random Numbers'!BR36^0.5)*VLOOKUP($D37,Averages!$H$113:$K$117,4,0),Proj_Rounding)</f>
        <v>1</v>
      </c>
      <c r="X37" s="6">
        <f>ROUND(EXP('Random Numbers'!BS36)/2.5*Averages!$K36+(1-'Random Numbers'!BS36^0.5)*VLOOKUP($D37,Averages!$H$113:$K$117,4,0),Proj_Rounding)</f>
        <v>0</v>
      </c>
      <c r="Y37" s="6">
        <f>ROUND(EXP('Random Numbers'!BT36)/2.5*Averages!$K36+(1-'Random Numbers'!BT36^0.5)*VLOOKUP($D37,Averages!$H$113:$K$117,4,0),Proj_Rounding)</f>
        <v>0</v>
      </c>
      <c r="Z37" s="6">
        <f>ROUND(EXP('Random Numbers'!BU36)/2.5*Averages!$K36+(1-'Random Numbers'!BU36^0.5)*VLOOKUP($D37,Averages!$H$113:$K$117,4,0),Proj_Rounding)</f>
        <v>1</v>
      </c>
      <c r="AA37" s="6">
        <f>ROUND(EXP('Random Numbers'!BV36)/2.5*Averages!$K36+(1-'Random Numbers'!BV36^0.5)*VLOOKUP($D37,Averages!$H$113:$K$117,4,0),Proj_Rounding)</f>
        <v>0</v>
      </c>
      <c r="AB37" s="6">
        <f>ROUND(EXP('Random Numbers'!BW36)/2.5*Averages!$K36+(1-'Random Numbers'!BW36^0.5)*VLOOKUP($D37,Averages!$H$113:$K$117,4,0),Proj_Rounding)</f>
        <v>1</v>
      </c>
      <c r="AC37" s="49">
        <f>ROUND(EXP('Random Numbers'!BX36)/2.5*Averages!$K36+(1-'Random Numbers'!BX36^0.5)*VLOOKUP($D37,Averages!$H$113:$K$117,4,0),Proj_Rounding)</f>
        <v>0</v>
      </c>
      <c r="AD37" s="69">
        <f t="shared" si="0"/>
        <v>14</v>
      </c>
    </row>
    <row r="38" spans="2:30" ht="15" customHeight="1" x14ac:dyDescent="0.35">
      <c r="B38" s="32" t="s">
        <v>25</v>
      </c>
      <c r="C38" s="51" t="s">
        <v>66</v>
      </c>
      <c r="D38" s="6" t="s">
        <v>8</v>
      </c>
      <c r="E38" s="6">
        <f>ROUND(EXP('Random Numbers'!AZ37)/2.5*Averages!$K37+(1-'Random Numbers'!AZ37^0.5)*VLOOKUP($D38,Averages!$H$113:$K$117,4,0),Proj_Rounding)</f>
        <v>1</v>
      </c>
      <c r="F38" s="6">
        <f>ROUND(EXP('Random Numbers'!BA37)/2.5*Averages!$K37+(1-'Random Numbers'!BA37^0.5)*VLOOKUP($D38,Averages!$H$113:$K$117,4,0),Proj_Rounding)</f>
        <v>1</v>
      </c>
      <c r="G38" s="6">
        <f>ROUND(EXP('Random Numbers'!BB37)/2.5*Averages!$K37+(1-'Random Numbers'!BB37^0.5)*VLOOKUP($D38,Averages!$H$113:$K$117,4,0),Proj_Rounding)</f>
        <v>1</v>
      </c>
      <c r="H38" s="6">
        <f>ROUND(EXP('Random Numbers'!BC37)/2.5*Averages!$K37+(1-'Random Numbers'!BC37^0.5)*VLOOKUP($D38,Averages!$H$113:$K$117,4,0),Proj_Rounding)</f>
        <v>1</v>
      </c>
      <c r="I38" s="6">
        <f>ROUND(EXP('Random Numbers'!BD37)/2.5*Averages!$K37+(1-'Random Numbers'!BD37^0.5)*VLOOKUP($D38,Averages!$H$113:$K$117,4,0),Proj_Rounding)</f>
        <v>1</v>
      </c>
      <c r="J38" s="6">
        <f>ROUND(EXP('Random Numbers'!BE37)/2.5*Averages!$K37+(1-'Random Numbers'!BE37^0.5)*VLOOKUP($D38,Averages!$H$113:$K$117,4,0),Proj_Rounding)</f>
        <v>1</v>
      </c>
      <c r="K38" s="6">
        <f>ROUND(EXP('Random Numbers'!BF37)/2.5*Averages!$K37+(1-'Random Numbers'!BF37^0.5)*VLOOKUP($D38,Averages!$H$113:$K$117,4,0),Proj_Rounding)</f>
        <v>1</v>
      </c>
      <c r="L38" s="6">
        <f>ROUND(EXP('Random Numbers'!BG37)/2.5*Averages!$K37+(1-'Random Numbers'!BG37^0.5)*VLOOKUP($D38,Averages!$H$113:$K$117,4,0),Proj_Rounding)</f>
        <v>1</v>
      </c>
      <c r="M38" s="6">
        <f>ROUND(EXP('Random Numbers'!BH37)/2.5*Averages!$K37+(1-'Random Numbers'!BH37^0.5)*VLOOKUP($D38,Averages!$H$113:$K$117,4,0),Proj_Rounding)</f>
        <v>1</v>
      </c>
      <c r="N38" s="6">
        <f>ROUND(EXP('Random Numbers'!BI37)/2.5*Averages!$K37+(1-'Random Numbers'!BI37^0.5)*VLOOKUP($D38,Averages!$H$113:$K$117,4,0),Proj_Rounding)</f>
        <v>1</v>
      </c>
      <c r="O38" s="6">
        <f>ROUND(EXP('Random Numbers'!BJ37)/2.5*Averages!$K37+(1-'Random Numbers'!BJ37^0.5)*VLOOKUP($D38,Averages!$H$113:$K$117,4,0),Proj_Rounding)</f>
        <v>1</v>
      </c>
      <c r="P38" s="6">
        <f>ROUND(EXP('Random Numbers'!BK37)/2.5*Averages!$K37+(1-'Random Numbers'!BK37^0.5)*VLOOKUP($D38,Averages!$H$113:$K$117,4,0),Proj_Rounding)</f>
        <v>1</v>
      </c>
      <c r="Q38" s="6">
        <f>ROUND(EXP('Random Numbers'!BL37)/2.5*Averages!$K37+(1-'Random Numbers'!BL37^0.5)*VLOOKUP($D38,Averages!$H$113:$K$117,4,0),Proj_Rounding)</f>
        <v>1</v>
      </c>
      <c r="R38" s="6">
        <f>ROUND(EXP('Random Numbers'!BM37)/2.5*Averages!$K37+(1-'Random Numbers'!BM37^0.5)*VLOOKUP($D38,Averages!$H$113:$K$117,4,0),Proj_Rounding)</f>
        <v>1</v>
      </c>
      <c r="S38" s="6">
        <f>ROUND(EXP('Random Numbers'!BN37)/2.5*Averages!$K37+(1-'Random Numbers'!BN37^0.5)*VLOOKUP($D38,Averages!$H$113:$K$117,4,0),Proj_Rounding)</f>
        <v>1</v>
      </c>
      <c r="T38" s="6">
        <f>ROUND(EXP('Random Numbers'!BO37)/2.5*Averages!$K37+(1-'Random Numbers'!BO37^0.5)*VLOOKUP($D38,Averages!$H$113:$K$117,4,0),Proj_Rounding)</f>
        <v>1</v>
      </c>
      <c r="U38" s="6">
        <f>ROUND(EXP('Random Numbers'!BP37)/2.5*Averages!$K37+(1-'Random Numbers'!BP37^0.5)*VLOOKUP($D38,Averages!$H$113:$K$117,4,0),Proj_Rounding)</f>
        <v>1</v>
      </c>
      <c r="V38" s="6">
        <f>ROUND(EXP('Random Numbers'!BQ37)/2.5*Averages!$K37+(1-'Random Numbers'!BQ37^0.5)*VLOOKUP($D38,Averages!$H$113:$K$117,4,0),Proj_Rounding)</f>
        <v>1</v>
      </c>
      <c r="W38" s="6">
        <f>ROUND(EXP('Random Numbers'!BR37)/2.5*Averages!$K37+(1-'Random Numbers'!BR37^0.5)*VLOOKUP($D38,Averages!$H$113:$K$117,4,0),Proj_Rounding)</f>
        <v>1</v>
      </c>
      <c r="X38" s="6">
        <f>ROUND(EXP('Random Numbers'!BS37)/2.5*Averages!$K37+(1-'Random Numbers'!BS37^0.5)*VLOOKUP($D38,Averages!$H$113:$K$117,4,0),Proj_Rounding)</f>
        <v>1</v>
      </c>
      <c r="Y38" s="6">
        <f>ROUND(EXP('Random Numbers'!BT37)/2.5*Averages!$K37+(1-'Random Numbers'!BT37^0.5)*VLOOKUP($D38,Averages!$H$113:$K$117,4,0),Proj_Rounding)</f>
        <v>1</v>
      </c>
      <c r="Z38" s="6">
        <f>ROUND(EXP('Random Numbers'!BU37)/2.5*Averages!$K37+(1-'Random Numbers'!BU37^0.5)*VLOOKUP($D38,Averages!$H$113:$K$117,4,0),Proj_Rounding)</f>
        <v>1</v>
      </c>
      <c r="AA38" s="6">
        <f>ROUND(EXP('Random Numbers'!BV37)/2.5*Averages!$K37+(1-'Random Numbers'!BV37^0.5)*VLOOKUP($D38,Averages!$H$113:$K$117,4,0),Proj_Rounding)</f>
        <v>1</v>
      </c>
      <c r="AB38" s="6">
        <f>ROUND(EXP('Random Numbers'!BW37)/2.5*Averages!$K37+(1-'Random Numbers'!BW37^0.5)*VLOOKUP($D38,Averages!$H$113:$K$117,4,0),Proj_Rounding)</f>
        <v>1</v>
      </c>
      <c r="AC38" s="49">
        <f>ROUND(EXP('Random Numbers'!BX37)/2.5*Averages!$K37+(1-'Random Numbers'!BX37^0.5)*VLOOKUP($D38,Averages!$H$113:$K$117,4,0),Proj_Rounding)</f>
        <v>1</v>
      </c>
      <c r="AD38" s="69">
        <f t="shared" si="0"/>
        <v>25</v>
      </c>
    </row>
    <row r="39" spans="2:30" ht="15" customHeight="1" x14ac:dyDescent="0.35">
      <c r="B39" s="32" t="s">
        <v>25</v>
      </c>
      <c r="C39" s="51" t="s">
        <v>67</v>
      </c>
      <c r="D39" s="6" t="s">
        <v>8</v>
      </c>
      <c r="E39" s="6">
        <f>ROUND(EXP('Random Numbers'!AZ38)/2.5*Averages!$K38+(1-'Random Numbers'!AZ38^0.5)*VLOOKUP($D39,Averages!$H$113:$K$117,4,0),Proj_Rounding)</f>
        <v>1</v>
      </c>
      <c r="F39" s="6">
        <f>ROUND(EXP('Random Numbers'!BA38)/2.5*Averages!$K38+(1-'Random Numbers'!BA38^0.5)*VLOOKUP($D39,Averages!$H$113:$K$117,4,0),Proj_Rounding)</f>
        <v>1</v>
      </c>
      <c r="G39" s="6">
        <f>ROUND(EXP('Random Numbers'!BB38)/2.5*Averages!$K38+(1-'Random Numbers'!BB38^0.5)*VLOOKUP($D39,Averages!$H$113:$K$117,4,0),Proj_Rounding)</f>
        <v>1</v>
      </c>
      <c r="H39" s="6">
        <f>ROUND(EXP('Random Numbers'!BC38)/2.5*Averages!$K38+(1-'Random Numbers'!BC38^0.5)*VLOOKUP($D39,Averages!$H$113:$K$117,4,0),Proj_Rounding)</f>
        <v>1</v>
      </c>
      <c r="I39" s="6">
        <f>ROUND(EXP('Random Numbers'!BD38)/2.5*Averages!$K38+(1-'Random Numbers'!BD38^0.5)*VLOOKUP($D39,Averages!$H$113:$K$117,4,0),Proj_Rounding)</f>
        <v>1</v>
      </c>
      <c r="J39" s="6">
        <f>ROUND(EXP('Random Numbers'!BE38)/2.5*Averages!$K38+(1-'Random Numbers'!BE38^0.5)*VLOOKUP($D39,Averages!$H$113:$K$117,4,0),Proj_Rounding)</f>
        <v>1</v>
      </c>
      <c r="K39" s="6">
        <f>ROUND(EXP('Random Numbers'!BF38)/2.5*Averages!$K38+(1-'Random Numbers'!BF38^0.5)*VLOOKUP($D39,Averages!$H$113:$K$117,4,0),Proj_Rounding)</f>
        <v>1</v>
      </c>
      <c r="L39" s="6">
        <f>ROUND(EXP('Random Numbers'!BG38)/2.5*Averages!$K38+(1-'Random Numbers'!BG38^0.5)*VLOOKUP($D39,Averages!$H$113:$K$117,4,0),Proj_Rounding)</f>
        <v>1</v>
      </c>
      <c r="M39" s="6">
        <f>ROUND(EXP('Random Numbers'!BH38)/2.5*Averages!$K38+(1-'Random Numbers'!BH38^0.5)*VLOOKUP($D39,Averages!$H$113:$K$117,4,0),Proj_Rounding)</f>
        <v>1</v>
      </c>
      <c r="N39" s="6">
        <f>ROUND(EXP('Random Numbers'!BI38)/2.5*Averages!$K38+(1-'Random Numbers'!BI38^0.5)*VLOOKUP($D39,Averages!$H$113:$K$117,4,0),Proj_Rounding)</f>
        <v>1</v>
      </c>
      <c r="O39" s="6">
        <f>ROUND(EXP('Random Numbers'!BJ38)/2.5*Averages!$K38+(1-'Random Numbers'!BJ38^0.5)*VLOOKUP($D39,Averages!$H$113:$K$117,4,0),Proj_Rounding)</f>
        <v>1</v>
      </c>
      <c r="P39" s="6">
        <f>ROUND(EXP('Random Numbers'!BK38)/2.5*Averages!$K38+(1-'Random Numbers'!BK38^0.5)*VLOOKUP($D39,Averages!$H$113:$K$117,4,0),Proj_Rounding)</f>
        <v>1</v>
      </c>
      <c r="Q39" s="6">
        <f>ROUND(EXP('Random Numbers'!BL38)/2.5*Averages!$K38+(1-'Random Numbers'!BL38^0.5)*VLOOKUP($D39,Averages!$H$113:$K$117,4,0),Proj_Rounding)</f>
        <v>1</v>
      </c>
      <c r="R39" s="6">
        <f>ROUND(EXP('Random Numbers'!BM38)/2.5*Averages!$K38+(1-'Random Numbers'!BM38^0.5)*VLOOKUP($D39,Averages!$H$113:$K$117,4,0),Proj_Rounding)</f>
        <v>1</v>
      </c>
      <c r="S39" s="6">
        <f>ROUND(EXP('Random Numbers'!BN38)/2.5*Averages!$K38+(1-'Random Numbers'!BN38^0.5)*VLOOKUP($D39,Averages!$H$113:$K$117,4,0),Proj_Rounding)</f>
        <v>1</v>
      </c>
      <c r="T39" s="6">
        <f>ROUND(EXP('Random Numbers'!BO38)/2.5*Averages!$K38+(1-'Random Numbers'!BO38^0.5)*VLOOKUP($D39,Averages!$H$113:$K$117,4,0),Proj_Rounding)</f>
        <v>1</v>
      </c>
      <c r="U39" s="6">
        <f>ROUND(EXP('Random Numbers'!BP38)/2.5*Averages!$K38+(1-'Random Numbers'!BP38^0.5)*VLOOKUP($D39,Averages!$H$113:$K$117,4,0),Proj_Rounding)</f>
        <v>1</v>
      </c>
      <c r="V39" s="6">
        <f>ROUND(EXP('Random Numbers'!BQ38)/2.5*Averages!$K38+(1-'Random Numbers'!BQ38^0.5)*VLOOKUP($D39,Averages!$H$113:$K$117,4,0),Proj_Rounding)</f>
        <v>1</v>
      </c>
      <c r="W39" s="6">
        <f>ROUND(EXP('Random Numbers'!BR38)/2.5*Averages!$K38+(1-'Random Numbers'!BR38^0.5)*VLOOKUP($D39,Averages!$H$113:$K$117,4,0),Proj_Rounding)</f>
        <v>1</v>
      </c>
      <c r="X39" s="6">
        <f>ROUND(EXP('Random Numbers'!BS38)/2.5*Averages!$K38+(1-'Random Numbers'!BS38^0.5)*VLOOKUP($D39,Averages!$H$113:$K$117,4,0),Proj_Rounding)</f>
        <v>1</v>
      </c>
      <c r="Y39" s="6">
        <f>ROUND(EXP('Random Numbers'!BT38)/2.5*Averages!$K38+(1-'Random Numbers'!BT38^0.5)*VLOOKUP($D39,Averages!$H$113:$K$117,4,0),Proj_Rounding)</f>
        <v>1</v>
      </c>
      <c r="Z39" s="6">
        <f>ROUND(EXP('Random Numbers'!BU38)/2.5*Averages!$K38+(1-'Random Numbers'!BU38^0.5)*VLOOKUP($D39,Averages!$H$113:$K$117,4,0),Proj_Rounding)</f>
        <v>1</v>
      </c>
      <c r="AA39" s="6">
        <f>ROUND(EXP('Random Numbers'!BV38)/2.5*Averages!$K38+(1-'Random Numbers'!BV38^0.5)*VLOOKUP($D39,Averages!$H$113:$K$117,4,0),Proj_Rounding)</f>
        <v>1</v>
      </c>
      <c r="AB39" s="6">
        <f>ROUND(EXP('Random Numbers'!BW38)/2.5*Averages!$K38+(1-'Random Numbers'!BW38^0.5)*VLOOKUP($D39,Averages!$H$113:$K$117,4,0),Proj_Rounding)</f>
        <v>1</v>
      </c>
      <c r="AC39" s="49">
        <f>ROUND(EXP('Random Numbers'!BX38)/2.5*Averages!$K38+(1-'Random Numbers'!BX38^0.5)*VLOOKUP($D39,Averages!$H$113:$K$117,4,0),Proj_Rounding)</f>
        <v>1</v>
      </c>
      <c r="AD39" s="69">
        <f t="shared" si="0"/>
        <v>25</v>
      </c>
    </row>
    <row r="40" spans="2:30" ht="15" customHeight="1" x14ac:dyDescent="0.35">
      <c r="B40" s="32" t="s">
        <v>25</v>
      </c>
      <c r="C40" s="51" t="s">
        <v>68</v>
      </c>
      <c r="D40" s="6" t="s">
        <v>8</v>
      </c>
      <c r="E40" s="6">
        <f>ROUND(EXP('Random Numbers'!AZ39)/2.5*Averages!$K39+(1-'Random Numbers'!AZ39^0.5)*VLOOKUP($D40,Averages!$H$113:$K$117,4,0),Proj_Rounding)</f>
        <v>3</v>
      </c>
      <c r="F40" s="6">
        <f>ROUND(EXP('Random Numbers'!BA39)/2.5*Averages!$K39+(1-'Random Numbers'!BA39^0.5)*VLOOKUP($D40,Averages!$H$113:$K$117,4,0),Proj_Rounding)</f>
        <v>2</v>
      </c>
      <c r="G40" s="6">
        <f>ROUND(EXP('Random Numbers'!BB39)/2.5*Averages!$K39+(1-'Random Numbers'!BB39^0.5)*VLOOKUP($D40,Averages!$H$113:$K$117,4,0),Proj_Rounding)</f>
        <v>2</v>
      </c>
      <c r="H40" s="6">
        <f>ROUND(EXP('Random Numbers'!BC39)/2.5*Averages!$K39+(1-'Random Numbers'!BC39^0.5)*VLOOKUP($D40,Averages!$H$113:$K$117,4,0),Proj_Rounding)</f>
        <v>3</v>
      </c>
      <c r="I40" s="6">
        <f>ROUND(EXP('Random Numbers'!BD39)/2.5*Averages!$K39+(1-'Random Numbers'!BD39^0.5)*VLOOKUP($D40,Averages!$H$113:$K$117,4,0),Proj_Rounding)</f>
        <v>3</v>
      </c>
      <c r="J40" s="6">
        <f>ROUND(EXP('Random Numbers'!BE39)/2.5*Averages!$K39+(1-'Random Numbers'!BE39^0.5)*VLOOKUP($D40,Averages!$H$113:$K$117,4,0),Proj_Rounding)</f>
        <v>2</v>
      </c>
      <c r="K40" s="6">
        <f>ROUND(EXP('Random Numbers'!BF39)/2.5*Averages!$K39+(1-'Random Numbers'!BF39^0.5)*VLOOKUP($D40,Averages!$H$113:$K$117,4,0),Proj_Rounding)</f>
        <v>3</v>
      </c>
      <c r="L40" s="6">
        <f>ROUND(EXP('Random Numbers'!BG39)/2.5*Averages!$K39+(1-'Random Numbers'!BG39^0.5)*VLOOKUP($D40,Averages!$H$113:$K$117,4,0),Proj_Rounding)</f>
        <v>3</v>
      </c>
      <c r="M40" s="6">
        <f>ROUND(EXP('Random Numbers'!BH39)/2.5*Averages!$K39+(1-'Random Numbers'!BH39^0.5)*VLOOKUP($D40,Averages!$H$113:$K$117,4,0),Proj_Rounding)</f>
        <v>2</v>
      </c>
      <c r="N40" s="6">
        <f>ROUND(EXP('Random Numbers'!BI39)/2.5*Averages!$K39+(1-'Random Numbers'!BI39^0.5)*VLOOKUP($D40,Averages!$H$113:$K$117,4,0),Proj_Rounding)</f>
        <v>2</v>
      </c>
      <c r="O40" s="6">
        <f>ROUND(EXP('Random Numbers'!BJ39)/2.5*Averages!$K39+(1-'Random Numbers'!BJ39^0.5)*VLOOKUP($D40,Averages!$H$113:$K$117,4,0),Proj_Rounding)</f>
        <v>2</v>
      </c>
      <c r="P40" s="6">
        <f>ROUND(EXP('Random Numbers'!BK39)/2.5*Averages!$K39+(1-'Random Numbers'!BK39^0.5)*VLOOKUP($D40,Averages!$H$113:$K$117,4,0),Proj_Rounding)</f>
        <v>2</v>
      </c>
      <c r="Q40" s="6">
        <f>ROUND(EXP('Random Numbers'!BL39)/2.5*Averages!$K39+(1-'Random Numbers'!BL39^0.5)*VLOOKUP($D40,Averages!$H$113:$K$117,4,0),Proj_Rounding)</f>
        <v>2</v>
      </c>
      <c r="R40" s="6">
        <f>ROUND(EXP('Random Numbers'!BM39)/2.5*Averages!$K39+(1-'Random Numbers'!BM39^0.5)*VLOOKUP($D40,Averages!$H$113:$K$117,4,0),Proj_Rounding)</f>
        <v>3</v>
      </c>
      <c r="S40" s="6">
        <f>ROUND(EXP('Random Numbers'!BN39)/2.5*Averages!$K39+(1-'Random Numbers'!BN39^0.5)*VLOOKUP($D40,Averages!$H$113:$K$117,4,0),Proj_Rounding)</f>
        <v>2</v>
      </c>
      <c r="T40" s="6">
        <f>ROUND(EXP('Random Numbers'!BO39)/2.5*Averages!$K39+(1-'Random Numbers'!BO39^0.5)*VLOOKUP($D40,Averages!$H$113:$K$117,4,0),Proj_Rounding)</f>
        <v>3</v>
      </c>
      <c r="U40" s="6">
        <f>ROUND(EXP('Random Numbers'!BP39)/2.5*Averages!$K39+(1-'Random Numbers'!BP39^0.5)*VLOOKUP($D40,Averages!$H$113:$K$117,4,0),Proj_Rounding)</f>
        <v>3</v>
      </c>
      <c r="V40" s="6">
        <f>ROUND(EXP('Random Numbers'!BQ39)/2.5*Averages!$K39+(1-'Random Numbers'!BQ39^0.5)*VLOOKUP($D40,Averages!$H$113:$K$117,4,0),Proj_Rounding)</f>
        <v>2</v>
      </c>
      <c r="W40" s="6">
        <f>ROUND(EXP('Random Numbers'!BR39)/2.5*Averages!$K39+(1-'Random Numbers'!BR39^0.5)*VLOOKUP($D40,Averages!$H$113:$K$117,4,0),Proj_Rounding)</f>
        <v>2</v>
      </c>
      <c r="X40" s="6">
        <f>ROUND(EXP('Random Numbers'!BS39)/2.5*Averages!$K39+(1-'Random Numbers'!BS39^0.5)*VLOOKUP($D40,Averages!$H$113:$K$117,4,0),Proj_Rounding)</f>
        <v>2</v>
      </c>
      <c r="Y40" s="6">
        <f>ROUND(EXP('Random Numbers'!BT39)/2.5*Averages!$K39+(1-'Random Numbers'!BT39^0.5)*VLOOKUP($D40,Averages!$H$113:$K$117,4,0),Proj_Rounding)</f>
        <v>3</v>
      </c>
      <c r="Z40" s="6">
        <f>ROUND(EXP('Random Numbers'!BU39)/2.5*Averages!$K39+(1-'Random Numbers'!BU39^0.5)*VLOOKUP($D40,Averages!$H$113:$K$117,4,0),Proj_Rounding)</f>
        <v>3</v>
      </c>
      <c r="AA40" s="6">
        <f>ROUND(EXP('Random Numbers'!BV39)/2.5*Averages!$K39+(1-'Random Numbers'!BV39^0.5)*VLOOKUP($D40,Averages!$H$113:$K$117,4,0),Proj_Rounding)</f>
        <v>2</v>
      </c>
      <c r="AB40" s="6">
        <f>ROUND(EXP('Random Numbers'!BW39)/2.5*Averages!$K39+(1-'Random Numbers'!BW39^0.5)*VLOOKUP($D40,Averages!$H$113:$K$117,4,0),Proj_Rounding)</f>
        <v>2</v>
      </c>
      <c r="AC40" s="49">
        <f>ROUND(EXP('Random Numbers'!BX39)/2.5*Averages!$K39+(1-'Random Numbers'!BX39^0.5)*VLOOKUP($D40,Averages!$H$113:$K$117,4,0),Proj_Rounding)</f>
        <v>3</v>
      </c>
      <c r="AD40" s="69">
        <f t="shared" si="0"/>
        <v>61</v>
      </c>
    </row>
    <row r="41" spans="2:30" ht="15" customHeight="1" x14ac:dyDescent="0.35">
      <c r="B41" s="32" t="s">
        <v>25</v>
      </c>
      <c r="C41" s="51" t="s">
        <v>69</v>
      </c>
      <c r="D41" s="6" t="s">
        <v>9</v>
      </c>
      <c r="E41" s="6">
        <f>ROUND(EXP('Random Numbers'!AZ40)/2.5*Averages!$K40+(1-'Random Numbers'!AZ40^0.5)*VLOOKUP($D41,Averages!$H$113:$K$117,4,0),Proj_Rounding)</f>
        <v>1</v>
      </c>
      <c r="F41" s="6">
        <f>ROUND(EXP('Random Numbers'!BA40)/2.5*Averages!$K40+(1-'Random Numbers'!BA40^0.5)*VLOOKUP($D41,Averages!$H$113:$K$117,4,0),Proj_Rounding)</f>
        <v>1</v>
      </c>
      <c r="G41" s="6">
        <f>ROUND(EXP('Random Numbers'!BB40)/2.5*Averages!$K40+(1-'Random Numbers'!BB40^0.5)*VLOOKUP($D41,Averages!$H$113:$K$117,4,0),Proj_Rounding)</f>
        <v>1</v>
      </c>
      <c r="H41" s="6">
        <f>ROUND(EXP('Random Numbers'!BC40)/2.5*Averages!$K40+(1-'Random Numbers'!BC40^0.5)*VLOOKUP($D41,Averages!$H$113:$K$117,4,0),Proj_Rounding)</f>
        <v>1</v>
      </c>
      <c r="I41" s="6">
        <f>ROUND(EXP('Random Numbers'!BD40)/2.5*Averages!$K40+(1-'Random Numbers'!BD40^0.5)*VLOOKUP($D41,Averages!$H$113:$K$117,4,0),Proj_Rounding)</f>
        <v>1</v>
      </c>
      <c r="J41" s="6">
        <f>ROUND(EXP('Random Numbers'!BE40)/2.5*Averages!$K40+(1-'Random Numbers'!BE40^0.5)*VLOOKUP($D41,Averages!$H$113:$K$117,4,0),Proj_Rounding)</f>
        <v>1</v>
      </c>
      <c r="K41" s="6">
        <f>ROUND(EXP('Random Numbers'!BF40)/2.5*Averages!$K40+(1-'Random Numbers'!BF40^0.5)*VLOOKUP($D41,Averages!$H$113:$K$117,4,0),Proj_Rounding)</f>
        <v>1</v>
      </c>
      <c r="L41" s="6">
        <f>ROUND(EXP('Random Numbers'!BG40)/2.5*Averages!$K40+(1-'Random Numbers'!BG40^0.5)*VLOOKUP($D41,Averages!$H$113:$K$117,4,0),Proj_Rounding)</f>
        <v>1</v>
      </c>
      <c r="M41" s="6">
        <f>ROUND(EXP('Random Numbers'!BH40)/2.5*Averages!$K40+(1-'Random Numbers'!BH40^0.5)*VLOOKUP($D41,Averages!$H$113:$K$117,4,0),Proj_Rounding)</f>
        <v>1</v>
      </c>
      <c r="N41" s="6">
        <f>ROUND(EXP('Random Numbers'!BI40)/2.5*Averages!$K40+(1-'Random Numbers'!BI40^0.5)*VLOOKUP($D41,Averages!$H$113:$K$117,4,0),Proj_Rounding)</f>
        <v>1</v>
      </c>
      <c r="O41" s="6">
        <f>ROUND(EXP('Random Numbers'!BJ40)/2.5*Averages!$K40+(1-'Random Numbers'!BJ40^0.5)*VLOOKUP($D41,Averages!$H$113:$K$117,4,0),Proj_Rounding)</f>
        <v>1</v>
      </c>
      <c r="P41" s="6">
        <f>ROUND(EXP('Random Numbers'!BK40)/2.5*Averages!$K40+(1-'Random Numbers'!BK40^0.5)*VLOOKUP($D41,Averages!$H$113:$K$117,4,0),Proj_Rounding)</f>
        <v>2</v>
      </c>
      <c r="Q41" s="6">
        <f>ROUND(EXP('Random Numbers'!BL40)/2.5*Averages!$K40+(1-'Random Numbers'!BL40^0.5)*VLOOKUP($D41,Averages!$H$113:$K$117,4,0),Proj_Rounding)</f>
        <v>1</v>
      </c>
      <c r="R41" s="6">
        <f>ROUND(EXP('Random Numbers'!BM40)/2.5*Averages!$K40+(1-'Random Numbers'!BM40^0.5)*VLOOKUP($D41,Averages!$H$113:$K$117,4,0),Proj_Rounding)</f>
        <v>1</v>
      </c>
      <c r="S41" s="6">
        <f>ROUND(EXP('Random Numbers'!BN40)/2.5*Averages!$K40+(1-'Random Numbers'!BN40^0.5)*VLOOKUP($D41,Averages!$H$113:$K$117,4,0),Proj_Rounding)</f>
        <v>1</v>
      </c>
      <c r="T41" s="6">
        <f>ROUND(EXP('Random Numbers'!BO40)/2.5*Averages!$K40+(1-'Random Numbers'!BO40^0.5)*VLOOKUP($D41,Averages!$H$113:$K$117,4,0),Proj_Rounding)</f>
        <v>1</v>
      </c>
      <c r="U41" s="6">
        <f>ROUND(EXP('Random Numbers'!BP40)/2.5*Averages!$K40+(1-'Random Numbers'!BP40^0.5)*VLOOKUP($D41,Averages!$H$113:$K$117,4,0),Proj_Rounding)</f>
        <v>1</v>
      </c>
      <c r="V41" s="6">
        <f>ROUND(EXP('Random Numbers'!BQ40)/2.5*Averages!$K40+(1-'Random Numbers'!BQ40^0.5)*VLOOKUP($D41,Averages!$H$113:$K$117,4,0),Proj_Rounding)</f>
        <v>1</v>
      </c>
      <c r="W41" s="6">
        <f>ROUND(EXP('Random Numbers'!BR40)/2.5*Averages!$K40+(1-'Random Numbers'!BR40^0.5)*VLOOKUP($D41,Averages!$H$113:$K$117,4,0),Proj_Rounding)</f>
        <v>1</v>
      </c>
      <c r="X41" s="6">
        <f>ROUND(EXP('Random Numbers'!BS40)/2.5*Averages!$K40+(1-'Random Numbers'!BS40^0.5)*VLOOKUP($D41,Averages!$H$113:$K$117,4,0),Proj_Rounding)</f>
        <v>1</v>
      </c>
      <c r="Y41" s="6">
        <f>ROUND(EXP('Random Numbers'!BT40)/2.5*Averages!$K40+(1-'Random Numbers'!BT40^0.5)*VLOOKUP($D41,Averages!$H$113:$K$117,4,0),Proj_Rounding)</f>
        <v>1</v>
      </c>
      <c r="Z41" s="6">
        <f>ROUND(EXP('Random Numbers'!BU40)/2.5*Averages!$K40+(1-'Random Numbers'!BU40^0.5)*VLOOKUP($D41,Averages!$H$113:$K$117,4,0),Proj_Rounding)</f>
        <v>1</v>
      </c>
      <c r="AA41" s="6">
        <f>ROUND(EXP('Random Numbers'!BV40)/2.5*Averages!$K40+(1-'Random Numbers'!BV40^0.5)*VLOOKUP($D41,Averages!$H$113:$K$117,4,0),Proj_Rounding)</f>
        <v>1</v>
      </c>
      <c r="AB41" s="6">
        <f>ROUND(EXP('Random Numbers'!BW40)/2.5*Averages!$K40+(1-'Random Numbers'!BW40^0.5)*VLOOKUP($D41,Averages!$H$113:$K$117,4,0),Proj_Rounding)</f>
        <v>1</v>
      </c>
      <c r="AC41" s="49">
        <f>ROUND(EXP('Random Numbers'!BX40)/2.5*Averages!$K40+(1-'Random Numbers'!BX40^0.5)*VLOOKUP($D41,Averages!$H$113:$K$117,4,0),Proj_Rounding)</f>
        <v>1</v>
      </c>
      <c r="AD41" s="69">
        <f t="shared" si="0"/>
        <v>26</v>
      </c>
    </row>
    <row r="42" spans="2:30" ht="15" customHeight="1" x14ac:dyDescent="0.35">
      <c r="B42" s="32" t="s">
        <v>25</v>
      </c>
      <c r="C42" s="51" t="s">
        <v>70</v>
      </c>
      <c r="D42" s="6" t="s">
        <v>9</v>
      </c>
      <c r="E42" s="6">
        <f>ROUND(EXP('Random Numbers'!AZ41)/2.5*Averages!$K41+(1-'Random Numbers'!AZ41^0.5)*VLOOKUP($D42,Averages!$H$113:$K$117,4,0),Proj_Rounding)</f>
        <v>1</v>
      </c>
      <c r="F42" s="6">
        <f>ROUND(EXP('Random Numbers'!BA41)/2.5*Averages!$K41+(1-'Random Numbers'!BA41^0.5)*VLOOKUP($D42,Averages!$H$113:$K$117,4,0),Proj_Rounding)</f>
        <v>1</v>
      </c>
      <c r="G42" s="6">
        <f>ROUND(EXP('Random Numbers'!BB41)/2.5*Averages!$K41+(1-'Random Numbers'!BB41^0.5)*VLOOKUP($D42,Averages!$H$113:$K$117,4,0),Proj_Rounding)</f>
        <v>1</v>
      </c>
      <c r="H42" s="6">
        <f>ROUND(EXP('Random Numbers'!BC41)/2.5*Averages!$K41+(1-'Random Numbers'!BC41^0.5)*VLOOKUP($D42,Averages!$H$113:$K$117,4,0),Proj_Rounding)</f>
        <v>1</v>
      </c>
      <c r="I42" s="6">
        <f>ROUND(EXP('Random Numbers'!BD41)/2.5*Averages!$K41+(1-'Random Numbers'!BD41^0.5)*VLOOKUP($D42,Averages!$H$113:$K$117,4,0),Proj_Rounding)</f>
        <v>1</v>
      </c>
      <c r="J42" s="6">
        <f>ROUND(EXP('Random Numbers'!BE41)/2.5*Averages!$K41+(1-'Random Numbers'!BE41^0.5)*VLOOKUP($D42,Averages!$H$113:$K$117,4,0),Proj_Rounding)</f>
        <v>1</v>
      </c>
      <c r="K42" s="6">
        <f>ROUND(EXP('Random Numbers'!BF41)/2.5*Averages!$K41+(1-'Random Numbers'!BF41^0.5)*VLOOKUP($D42,Averages!$H$113:$K$117,4,0),Proj_Rounding)</f>
        <v>1</v>
      </c>
      <c r="L42" s="6">
        <f>ROUND(EXP('Random Numbers'!BG41)/2.5*Averages!$K41+(1-'Random Numbers'!BG41^0.5)*VLOOKUP($D42,Averages!$H$113:$K$117,4,0),Proj_Rounding)</f>
        <v>1</v>
      </c>
      <c r="M42" s="6">
        <f>ROUND(EXP('Random Numbers'!BH41)/2.5*Averages!$K41+(1-'Random Numbers'!BH41^0.5)*VLOOKUP($D42,Averages!$H$113:$K$117,4,0),Proj_Rounding)</f>
        <v>1</v>
      </c>
      <c r="N42" s="6">
        <f>ROUND(EXP('Random Numbers'!BI41)/2.5*Averages!$K41+(1-'Random Numbers'!BI41^0.5)*VLOOKUP($D42,Averages!$H$113:$K$117,4,0),Proj_Rounding)</f>
        <v>1</v>
      </c>
      <c r="O42" s="6">
        <f>ROUND(EXP('Random Numbers'!BJ41)/2.5*Averages!$K41+(1-'Random Numbers'!BJ41^0.5)*VLOOKUP($D42,Averages!$H$113:$K$117,4,0),Proj_Rounding)</f>
        <v>1</v>
      </c>
      <c r="P42" s="6">
        <f>ROUND(EXP('Random Numbers'!BK41)/2.5*Averages!$K41+(1-'Random Numbers'!BK41^0.5)*VLOOKUP($D42,Averages!$H$113:$K$117,4,0),Proj_Rounding)</f>
        <v>1</v>
      </c>
      <c r="Q42" s="6">
        <f>ROUND(EXP('Random Numbers'!BL41)/2.5*Averages!$K41+(1-'Random Numbers'!BL41^0.5)*VLOOKUP($D42,Averages!$H$113:$K$117,4,0),Proj_Rounding)</f>
        <v>1</v>
      </c>
      <c r="R42" s="6">
        <f>ROUND(EXP('Random Numbers'!BM41)/2.5*Averages!$K41+(1-'Random Numbers'!BM41^0.5)*VLOOKUP($D42,Averages!$H$113:$K$117,4,0),Proj_Rounding)</f>
        <v>1</v>
      </c>
      <c r="S42" s="6">
        <f>ROUND(EXP('Random Numbers'!BN41)/2.5*Averages!$K41+(1-'Random Numbers'!BN41^0.5)*VLOOKUP($D42,Averages!$H$113:$K$117,4,0),Proj_Rounding)</f>
        <v>1</v>
      </c>
      <c r="T42" s="6">
        <f>ROUND(EXP('Random Numbers'!BO41)/2.5*Averages!$K41+(1-'Random Numbers'!BO41^0.5)*VLOOKUP($D42,Averages!$H$113:$K$117,4,0),Proj_Rounding)</f>
        <v>1</v>
      </c>
      <c r="U42" s="6">
        <f>ROUND(EXP('Random Numbers'!BP41)/2.5*Averages!$K41+(1-'Random Numbers'!BP41^0.5)*VLOOKUP($D42,Averages!$H$113:$K$117,4,0),Proj_Rounding)</f>
        <v>1</v>
      </c>
      <c r="V42" s="6">
        <f>ROUND(EXP('Random Numbers'!BQ41)/2.5*Averages!$K41+(1-'Random Numbers'!BQ41^0.5)*VLOOKUP($D42,Averages!$H$113:$K$117,4,0),Proj_Rounding)</f>
        <v>1</v>
      </c>
      <c r="W42" s="6">
        <f>ROUND(EXP('Random Numbers'!BR41)/2.5*Averages!$K41+(1-'Random Numbers'!BR41^0.5)*VLOOKUP($D42,Averages!$H$113:$K$117,4,0),Proj_Rounding)</f>
        <v>1</v>
      </c>
      <c r="X42" s="6">
        <f>ROUND(EXP('Random Numbers'!BS41)/2.5*Averages!$K41+(1-'Random Numbers'!BS41^0.5)*VLOOKUP($D42,Averages!$H$113:$K$117,4,0),Proj_Rounding)</f>
        <v>1</v>
      </c>
      <c r="Y42" s="6">
        <f>ROUND(EXP('Random Numbers'!BT41)/2.5*Averages!$K41+(1-'Random Numbers'!BT41^0.5)*VLOOKUP($D42,Averages!$H$113:$K$117,4,0),Proj_Rounding)</f>
        <v>1</v>
      </c>
      <c r="Z42" s="6">
        <f>ROUND(EXP('Random Numbers'!BU41)/2.5*Averages!$K41+(1-'Random Numbers'!BU41^0.5)*VLOOKUP($D42,Averages!$H$113:$K$117,4,0),Proj_Rounding)</f>
        <v>1</v>
      </c>
      <c r="AA42" s="6">
        <f>ROUND(EXP('Random Numbers'!BV41)/2.5*Averages!$K41+(1-'Random Numbers'!BV41^0.5)*VLOOKUP($D42,Averages!$H$113:$K$117,4,0),Proj_Rounding)</f>
        <v>1</v>
      </c>
      <c r="AB42" s="6">
        <f>ROUND(EXP('Random Numbers'!BW41)/2.5*Averages!$K41+(1-'Random Numbers'!BW41^0.5)*VLOOKUP($D42,Averages!$H$113:$K$117,4,0),Proj_Rounding)</f>
        <v>1</v>
      </c>
      <c r="AC42" s="49">
        <f>ROUND(EXP('Random Numbers'!BX41)/2.5*Averages!$K41+(1-'Random Numbers'!BX41^0.5)*VLOOKUP($D42,Averages!$H$113:$K$117,4,0),Proj_Rounding)</f>
        <v>1</v>
      </c>
      <c r="AD42" s="69">
        <f t="shared" si="0"/>
        <v>25</v>
      </c>
    </row>
    <row r="43" spans="2:30" ht="15" customHeight="1" x14ac:dyDescent="0.35">
      <c r="B43" s="32" t="s">
        <v>25</v>
      </c>
      <c r="C43" s="51" t="s">
        <v>71</v>
      </c>
      <c r="D43" s="6" t="s">
        <v>9</v>
      </c>
      <c r="E43" s="6">
        <f>ROUND(EXP('Random Numbers'!AZ42)/2.5*Averages!$K42+(1-'Random Numbers'!AZ42^0.5)*VLOOKUP($D43,Averages!$H$113:$K$117,4,0),Proj_Rounding)</f>
        <v>2</v>
      </c>
      <c r="F43" s="6">
        <f>ROUND(EXP('Random Numbers'!BA42)/2.5*Averages!$K42+(1-'Random Numbers'!BA42^0.5)*VLOOKUP($D43,Averages!$H$113:$K$117,4,0),Proj_Rounding)</f>
        <v>2</v>
      </c>
      <c r="G43" s="6">
        <f>ROUND(EXP('Random Numbers'!BB42)/2.5*Averages!$K42+(1-'Random Numbers'!BB42^0.5)*VLOOKUP($D43,Averages!$H$113:$K$117,4,0),Proj_Rounding)</f>
        <v>2</v>
      </c>
      <c r="H43" s="6">
        <f>ROUND(EXP('Random Numbers'!BC42)/2.5*Averages!$K42+(1-'Random Numbers'!BC42^0.5)*VLOOKUP($D43,Averages!$H$113:$K$117,4,0),Proj_Rounding)</f>
        <v>2</v>
      </c>
      <c r="I43" s="6">
        <f>ROUND(EXP('Random Numbers'!BD42)/2.5*Averages!$K42+(1-'Random Numbers'!BD42^0.5)*VLOOKUP($D43,Averages!$H$113:$K$117,4,0),Proj_Rounding)</f>
        <v>2</v>
      </c>
      <c r="J43" s="6">
        <f>ROUND(EXP('Random Numbers'!BE42)/2.5*Averages!$K42+(1-'Random Numbers'!BE42^0.5)*VLOOKUP($D43,Averages!$H$113:$K$117,4,0),Proj_Rounding)</f>
        <v>2</v>
      </c>
      <c r="K43" s="6">
        <f>ROUND(EXP('Random Numbers'!BF42)/2.5*Averages!$K42+(1-'Random Numbers'!BF42^0.5)*VLOOKUP($D43,Averages!$H$113:$K$117,4,0),Proj_Rounding)</f>
        <v>2</v>
      </c>
      <c r="L43" s="6">
        <f>ROUND(EXP('Random Numbers'!BG42)/2.5*Averages!$K42+(1-'Random Numbers'!BG42^0.5)*VLOOKUP($D43,Averages!$H$113:$K$117,4,0),Proj_Rounding)</f>
        <v>2</v>
      </c>
      <c r="M43" s="6">
        <f>ROUND(EXP('Random Numbers'!BH42)/2.5*Averages!$K42+(1-'Random Numbers'!BH42^0.5)*VLOOKUP($D43,Averages!$H$113:$K$117,4,0),Proj_Rounding)</f>
        <v>2</v>
      </c>
      <c r="N43" s="6">
        <f>ROUND(EXP('Random Numbers'!BI42)/2.5*Averages!$K42+(1-'Random Numbers'!BI42^0.5)*VLOOKUP($D43,Averages!$H$113:$K$117,4,0),Proj_Rounding)</f>
        <v>2</v>
      </c>
      <c r="O43" s="6">
        <f>ROUND(EXP('Random Numbers'!BJ42)/2.5*Averages!$K42+(1-'Random Numbers'!BJ42^0.5)*VLOOKUP($D43,Averages!$H$113:$K$117,4,0),Proj_Rounding)</f>
        <v>2</v>
      </c>
      <c r="P43" s="6">
        <f>ROUND(EXP('Random Numbers'!BK42)/2.5*Averages!$K42+(1-'Random Numbers'!BK42^0.5)*VLOOKUP($D43,Averages!$H$113:$K$117,4,0),Proj_Rounding)</f>
        <v>2</v>
      </c>
      <c r="Q43" s="6">
        <f>ROUND(EXP('Random Numbers'!BL42)/2.5*Averages!$K42+(1-'Random Numbers'!BL42^0.5)*VLOOKUP($D43,Averages!$H$113:$K$117,4,0),Proj_Rounding)</f>
        <v>2</v>
      </c>
      <c r="R43" s="6">
        <f>ROUND(EXP('Random Numbers'!BM42)/2.5*Averages!$K42+(1-'Random Numbers'!BM42^0.5)*VLOOKUP($D43,Averages!$H$113:$K$117,4,0),Proj_Rounding)</f>
        <v>2</v>
      </c>
      <c r="S43" s="6">
        <f>ROUND(EXP('Random Numbers'!BN42)/2.5*Averages!$K42+(1-'Random Numbers'!BN42^0.5)*VLOOKUP($D43,Averages!$H$113:$K$117,4,0),Proj_Rounding)</f>
        <v>2</v>
      </c>
      <c r="T43" s="6">
        <f>ROUND(EXP('Random Numbers'!BO42)/2.5*Averages!$K42+(1-'Random Numbers'!BO42^0.5)*VLOOKUP($D43,Averages!$H$113:$K$117,4,0),Proj_Rounding)</f>
        <v>2</v>
      </c>
      <c r="U43" s="6">
        <f>ROUND(EXP('Random Numbers'!BP42)/2.5*Averages!$K42+(1-'Random Numbers'!BP42^0.5)*VLOOKUP($D43,Averages!$H$113:$K$117,4,0),Proj_Rounding)</f>
        <v>2</v>
      </c>
      <c r="V43" s="6">
        <f>ROUND(EXP('Random Numbers'!BQ42)/2.5*Averages!$K42+(1-'Random Numbers'!BQ42^0.5)*VLOOKUP($D43,Averages!$H$113:$K$117,4,0),Proj_Rounding)</f>
        <v>2</v>
      </c>
      <c r="W43" s="6">
        <f>ROUND(EXP('Random Numbers'!BR42)/2.5*Averages!$K42+(1-'Random Numbers'!BR42^0.5)*VLOOKUP($D43,Averages!$H$113:$K$117,4,0),Proj_Rounding)</f>
        <v>2</v>
      </c>
      <c r="X43" s="6">
        <f>ROUND(EXP('Random Numbers'!BS42)/2.5*Averages!$K42+(1-'Random Numbers'!BS42^0.5)*VLOOKUP($D43,Averages!$H$113:$K$117,4,0),Proj_Rounding)</f>
        <v>2</v>
      </c>
      <c r="Y43" s="6">
        <f>ROUND(EXP('Random Numbers'!BT42)/2.5*Averages!$K42+(1-'Random Numbers'!BT42^0.5)*VLOOKUP($D43,Averages!$H$113:$K$117,4,0),Proj_Rounding)</f>
        <v>2</v>
      </c>
      <c r="Z43" s="6">
        <f>ROUND(EXP('Random Numbers'!BU42)/2.5*Averages!$K42+(1-'Random Numbers'!BU42^0.5)*VLOOKUP($D43,Averages!$H$113:$K$117,4,0),Proj_Rounding)</f>
        <v>2</v>
      </c>
      <c r="AA43" s="6">
        <f>ROUND(EXP('Random Numbers'!BV42)/2.5*Averages!$K42+(1-'Random Numbers'!BV42^0.5)*VLOOKUP($D43,Averages!$H$113:$K$117,4,0),Proj_Rounding)</f>
        <v>2</v>
      </c>
      <c r="AB43" s="6">
        <f>ROUND(EXP('Random Numbers'!BW42)/2.5*Averages!$K42+(1-'Random Numbers'!BW42^0.5)*VLOOKUP($D43,Averages!$H$113:$K$117,4,0),Proj_Rounding)</f>
        <v>2</v>
      </c>
      <c r="AC43" s="49">
        <f>ROUND(EXP('Random Numbers'!BX42)/2.5*Averages!$K42+(1-'Random Numbers'!BX42^0.5)*VLOOKUP($D43,Averages!$H$113:$K$117,4,0),Proj_Rounding)</f>
        <v>2</v>
      </c>
      <c r="AD43" s="69">
        <f t="shared" si="0"/>
        <v>50</v>
      </c>
    </row>
    <row r="44" spans="2:30" ht="15" customHeight="1" x14ac:dyDescent="0.35">
      <c r="B44" s="32" t="s">
        <v>25</v>
      </c>
      <c r="C44" s="51" t="s">
        <v>72</v>
      </c>
      <c r="D44" s="6" t="s">
        <v>9</v>
      </c>
      <c r="E44" s="6">
        <f>ROUND(EXP('Random Numbers'!AZ43)/2.5*Averages!$K43+(1-'Random Numbers'!AZ43^0.5)*VLOOKUP($D44,Averages!$H$113:$K$117,4,0),Proj_Rounding)</f>
        <v>2</v>
      </c>
      <c r="F44" s="6">
        <f>ROUND(EXP('Random Numbers'!BA43)/2.5*Averages!$K43+(1-'Random Numbers'!BA43^0.5)*VLOOKUP($D44,Averages!$H$113:$K$117,4,0),Proj_Rounding)</f>
        <v>3</v>
      </c>
      <c r="G44" s="6">
        <f>ROUND(EXP('Random Numbers'!BB43)/2.5*Averages!$K43+(1-'Random Numbers'!BB43^0.5)*VLOOKUP($D44,Averages!$H$113:$K$117,4,0),Proj_Rounding)</f>
        <v>2</v>
      </c>
      <c r="H44" s="6">
        <f>ROUND(EXP('Random Numbers'!BC43)/2.5*Averages!$K43+(1-'Random Numbers'!BC43^0.5)*VLOOKUP($D44,Averages!$H$113:$K$117,4,0),Proj_Rounding)</f>
        <v>2</v>
      </c>
      <c r="I44" s="6">
        <f>ROUND(EXP('Random Numbers'!BD43)/2.5*Averages!$K43+(1-'Random Numbers'!BD43^0.5)*VLOOKUP($D44,Averages!$H$113:$K$117,4,0),Proj_Rounding)</f>
        <v>2</v>
      </c>
      <c r="J44" s="6">
        <f>ROUND(EXP('Random Numbers'!BE43)/2.5*Averages!$K43+(1-'Random Numbers'!BE43^0.5)*VLOOKUP($D44,Averages!$H$113:$K$117,4,0),Proj_Rounding)</f>
        <v>3</v>
      </c>
      <c r="K44" s="6">
        <f>ROUND(EXP('Random Numbers'!BF43)/2.5*Averages!$K43+(1-'Random Numbers'!BF43^0.5)*VLOOKUP($D44,Averages!$H$113:$K$117,4,0),Proj_Rounding)</f>
        <v>2</v>
      </c>
      <c r="L44" s="6">
        <f>ROUND(EXP('Random Numbers'!BG43)/2.5*Averages!$K43+(1-'Random Numbers'!BG43^0.5)*VLOOKUP($D44,Averages!$H$113:$K$117,4,0),Proj_Rounding)</f>
        <v>2</v>
      </c>
      <c r="M44" s="6">
        <f>ROUND(EXP('Random Numbers'!BH43)/2.5*Averages!$K43+(1-'Random Numbers'!BH43^0.5)*VLOOKUP($D44,Averages!$H$113:$K$117,4,0),Proj_Rounding)</f>
        <v>2</v>
      </c>
      <c r="N44" s="6">
        <f>ROUND(EXP('Random Numbers'!BI43)/2.5*Averages!$K43+(1-'Random Numbers'!BI43^0.5)*VLOOKUP($D44,Averages!$H$113:$K$117,4,0),Proj_Rounding)</f>
        <v>2</v>
      </c>
      <c r="O44" s="6">
        <f>ROUND(EXP('Random Numbers'!BJ43)/2.5*Averages!$K43+(1-'Random Numbers'!BJ43^0.5)*VLOOKUP($D44,Averages!$H$113:$K$117,4,0),Proj_Rounding)</f>
        <v>3</v>
      </c>
      <c r="P44" s="6">
        <f>ROUND(EXP('Random Numbers'!BK43)/2.5*Averages!$K43+(1-'Random Numbers'!BK43^0.5)*VLOOKUP($D44,Averages!$H$113:$K$117,4,0),Proj_Rounding)</f>
        <v>2</v>
      </c>
      <c r="Q44" s="6">
        <f>ROUND(EXP('Random Numbers'!BL43)/2.5*Averages!$K43+(1-'Random Numbers'!BL43^0.5)*VLOOKUP($D44,Averages!$H$113:$K$117,4,0),Proj_Rounding)</f>
        <v>2</v>
      </c>
      <c r="R44" s="6">
        <f>ROUND(EXP('Random Numbers'!BM43)/2.5*Averages!$K43+(1-'Random Numbers'!BM43^0.5)*VLOOKUP($D44,Averages!$H$113:$K$117,4,0),Proj_Rounding)</f>
        <v>2</v>
      </c>
      <c r="S44" s="6">
        <f>ROUND(EXP('Random Numbers'!BN43)/2.5*Averages!$K43+(1-'Random Numbers'!BN43^0.5)*VLOOKUP($D44,Averages!$H$113:$K$117,4,0),Proj_Rounding)</f>
        <v>2</v>
      </c>
      <c r="T44" s="6">
        <f>ROUND(EXP('Random Numbers'!BO43)/2.5*Averages!$K43+(1-'Random Numbers'!BO43^0.5)*VLOOKUP($D44,Averages!$H$113:$K$117,4,0),Proj_Rounding)</f>
        <v>2</v>
      </c>
      <c r="U44" s="6">
        <f>ROUND(EXP('Random Numbers'!BP43)/2.5*Averages!$K43+(1-'Random Numbers'!BP43^0.5)*VLOOKUP($D44,Averages!$H$113:$K$117,4,0),Proj_Rounding)</f>
        <v>2</v>
      </c>
      <c r="V44" s="6">
        <f>ROUND(EXP('Random Numbers'!BQ43)/2.5*Averages!$K43+(1-'Random Numbers'!BQ43^0.5)*VLOOKUP($D44,Averages!$H$113:$K$117,4,0),Proj_Rounding)</f>
        <v>2</v>
      </c>
      <c r="W44" s="6">
        <f>ROUND(EXP('Random Numbers'!BR43)/2.5*Averages!$K43+(1-'Random Numbers'!BR43^0.5)*VLOOKUP($D44,Averages!$H$113:$K$117,4,0),Proj_Rounding)</f>
        <v>2</v>
      </c>
      <c r="X44" s="6">
        <f>ROUND(EXP('Random Numbers'!BS43)/2.5*Averages!$K43+(1-'Random Numbers'!BS43^0.5)*VLOOKUP($D44,Averages!$H$113:$K$117,4,0),Proj_Rounding)</f>
        <v>2</v>
      </c>
      <c r="Y44" s="6">
        <f>ROUND(EXP('Random Numbers'!BT43)/2.5*Averages!$K43+(1-'Random Numbers'!BT43^0.5)*VLOOKUP($D44,Averages!$H$113:$K$117,4,0),Proj_Rounding)</f>
        <v>2</v>
      </c>
      <c r="Z44" s="6">
        <f>ROUND(EXP('Random Numbers'!BU43)/2.5*Averages!$K43+(1-'Random Numbers'!BU43^0.5)*VLOOKUP($D44,Averages!$H$113:$K$117,4,0),Proj_Rounding)</f>
        <v>2</v>
      </c>
      <c r="AA44" s="6">
        <f>ROUND(EXP('Random Numbers'!BV43)/2.5*Averages!$K43+(1-'Random Numbers'!BV43^0.5)*VLOOKUP($D44,Averages!$H$113:$K$117,4,0),Proj_Rounding)</f>
        <v>2</v>
      </c>
      <c r="AB44" s="6">
        <f>ROUND(EXP('Random Numbers'!BW43)/2.5*Averages!$K43+(1-'Random Numbers'!BW43^0.5)*VLOOKUP($D44,Averages!$H$113:$K$117,4,0),Proj_Rounding)</f>
        <v>2</v>
      </c>
      <c r="AC44" s="49">
        <f>ROUND(EXP('Random Numbers'!BX43)/2.5*Averages!$K43+(1-'Random Numbers'!BX43^0.5)*VLOOKUP($D44,Averages!$H$113:$K$117,4,0),Proj_Rounding)</f>
        <v>3</v>
      </c>
      <c r="AD44" s="69">
        <f t="shared" si="0"/>
        <v>54</v>
      </c>
    </row>
    <row r="45" spans="2:30" ht="15" customHeight="1" x14ac:dyDescent="0.35">
      <c r="B45" s="32" t="s">
        <v>25</v>
      </c>
      <c r="C45" s="51" t="s">
        <v>73</v>
      </c>
      <c r="D45" s="6" t="s">
        <v>10</v>
      </c>
      <c r="E45" s="6">
        <f>ROUND(EXP('Random Numbers'!AZ44)/2.5*Averages!$K44+(1-'Random Numbers'!AZ44^0.5)*VLOOKUP($D45,Averages!$H$113:$K$117,4,0),Proj_Rounding)</f>
        <v>2</v>
      </c>
      <c r="F45" s="6">
        <f>ROUND(EXP('Random Numbers'!BA44)/2.5*Averages!$K44+(1-'Random Numbers'!BA44^0.5)*VLOOKUP($D45,Averages!$H$113:$K$117,4,0),Proj_Rounding)</f>
        <v>2</v>
      </c>
      <c r="G45" s="6">
        <f>ROUND(EXP('Random Numbers'!BB44)/2.5*Averages!$K44+(1-'Random Numbers'!BB44^0.5)*VLOOKUP($D45,Averages!$H$113:$K$117,4,0),Proj_Rounding)</f>
        <v>2</v>
      </c>
      <c r="H45" s="6">
        <f>ROUND(EXP('Random Numbers'!BC44)/2.5*Averages!$K44+(1-'Random Numbers'!BC44^0.5)*VLOOKUP($D45,Averages!$H$113:$K$117,4,0),Proj_Rounding)</f>
        <v>2</v>
      </c>
      <c r="I45" s="6">
        <f>ROUND(EXP('Random Numbers'!BD44)/2.5*Averages!$K44+(1-'Random Numbers'!BD44^0.5)*VLOOKUP($D45,Averages!$H$113:$K$117,4,0),Proj_Rounding)</f>
        <v>2</v>
      </c>
      <c r="J45" s="6">
        <f>ROUND(EXP('Random Numbers'!BE44)/2.5*Averages!$K44+(1-'Random Numbers'!BE44^0.5)*VLOOKUP($D45,Averages!$H$113:$K$117,4,0),Proj_Rounding)</f>
        <v>2</v>
      </c>
      <c r="K45" s="6">
        <f>ROUND(EXP('Random Numbers'!BF44)/2.5*Averages!$K44+(1-'Random Numbers'!BF44^0.5)*VLOOKUP($D45,Averages!$H$113:$K$117,4,0),Proj_Rounding)</f>
        <v>2</v>
      </c>
      <c r="L45" s="6">
        <f>ROUND(EXP('Random Numbers'!BG44)/2.5*Averages!$K44+(1-'Random Numbers'!BG44^0.5)*VLOOKUP($D45,Averages!$H$113:$K$117,4,0),Proj_Rounding)</f>
        <v>2</v>
      </c>
      <c r="M45" s="6">
        <f>ROUND(EXP('Random Numbers'!BH44)/2.5*Averages!$K44+(1-'Random Numbers'!BH44^0.5)*VLOOKUP($D45,Averages!$H$113:$K$117,4,0),Proj_Rounding)</f>
        <v>2</v>
      </c>
      <c r="N45" s="6">
        <f>ROUND(EXP('Random Numbers'!BI44)/2.5*Averages!$K44+(1-'Random Numbers'!BI44^0.5)*VLOOKUP($D45,Averages!$H$113:$K$117,4,0),Proj_Rounding)</f>
        <v>1</v>
      </c>
      <c r="O45" s="6">
        <f>ROUND(EXP('Random Numbers'!BJ44)/2.5*Averages!$K44+(1-'Random Numbers'!BJ44^0.5)*VLOOKUP($D45,Averages!$H$113:$K$117,4,0),Proj_Rounding)</f>
        <v>1</v>
      </c>
      <c r="P45" s="6">
        <f>ROUND(EXP('Random Numbers'!BK44)/2.5*Averages!$K44+(1-'Random Numbers'!BK44^0.5)*VLOOKUP($D45,Averages!$H$113:$K$117,4,0),Proj_Rounding)</f>
        <v>1</v>
      </c>
      <c r="Q45" s="6">
        <f>ROUND(EXP('Random Numbers'!BL44)/2.5*Averages!$K44+(1-'Random Numbers'!BL44^0.5)*VLOOKUP($D45,Averages!$H$113:$K$117,4,0),Proj_Rounding)</f>
        <v>2</v>
      </c>
      <c r="R45" s="6">
        <f>ROUND(EXP('Random Numbers'!BM44)/2.5*Averages!$K44+(1-'Random Numbers'!BM44^0.5)*VLOOKUP($D45,Averages!$H$113:$K$117,4,0),Proj_Rounding)</f>
        <v>2</v>
      </c>
      <c r="S45" s="6">
        <f>ROUND(EXP('Random Numbers'!BN44)/2.5*Averages!$K44+(1-'Random Numbers'!BN44^0.5)*VLOOKUP($D45,Averages!$H$113:$K$117,4,0),Proj_Rounding)</f>
        <v>2</v>
      </c>
      <c r="T45" s="6">
        <f>ROUND(EXP('Random Numbers'!BO44)/2.5*Averages!$K44+(1-'Random Numbers'!BO44^0.5)*VLOOKUP($D45,Averages!$H$113:$K$117,4,0),Proj_Rounding)</f>
        <v>2</v>
      </c>
      <c r="U45" s="6">
        <f>ROUND(EXP('Random Numbers'!BP44)/2.5*Averages!$K44+(1-'Random Numbers'!BP44^0.5)*VLOOKUP($D45,Averages!$H$113:$K$117,4,0),Proj_Rounding)</f>
        <v>1</v>
      </c>
      <c r="V45" s="6">
        <f>ROUND(EXP('Random Numbers'!BQ44)/2.5*Averages!$K44+(1-'Random Numbers'!BQ44^0.5)*VLOOKUP($D45,Averages!$H$113:$K$117,4,0),Proj_Rounding)</f>
        <v>1</v>
      </c>
      <c r="W45" s="6">
        <f>ROUND(EXP('Random Numbers'!BR44)/2.5*Averages!$K44+(1-'Random Numbers'!BR44^0.5)*VLOOKUP($D45,Averages!$H$113:$K$117,4,0),Proj_Rounding)</f>
        <v>2</v>
      </c>
      <c r="X45" s="6">
        <f>ROUND(EXP('Random Numbers'!BS44)/2.5*Averages!$K44+(1-'Random Numbers'!BS44^0.5)*VLOOKUP($D45,Averages!$H$113:$K$117,4,0),Proj_Rounding)</f>
        <v>1</v>
      </c>
      <c r="Y45" s="6">
        <f>ROUND(EXP('Random Numbers'!BT44)/2.5*Averages!$K44+(1-'Random Numbers'!BT44^0.5)*VLOOKUP($D45,Averages!$H$113:$K$117,4,0),Proj_Rounding)</f>
        <v>1</v>
      </c>
      <c r="Z45" s="6">
        <f>ROUND(EXP('Random Numbers'!BU44)/2.5*Averages!$K44+(1-'Random Numbers'!BU44^0.5)*VLOOKUP($D45,Averages!$H$113:$K$117,4,0),Proj_Rounding)</f>
        <v>2</v>
      </c>
      <c r="AA45" s="6">
        <f>ROUND(EXP('Random Numbers'!BV44)/2.5*Averages!$K44+(1-'Random Numbers'!BV44^0.5)*VLOOKUP($D45,Averages!$H$113:$K$117,4,0),Proj_Rounding)</f>
        <v>2</v>
      </c>
      <c r="AB45" s="6">
        <f>ROUND(EXP('Random Numbers'!BW44)/2.5*Averages!$K44+(1-'Random Numbers'!BW44^0.5)*VLOOKUP($D45,Averages!$H$113:$K$117,4,0),Proj_Rounding)</f>
        <v>1</v>
      </c>
      <c r="AC45" s="49">
        <f>ROUND(EXP('Random Numbers'!BX44)/2.5*Averages!$K44+(1-'Random Numbers'!BX44^0.5)*VLOOKUP($D45,Averages!$H$113:$K$117,4,0),Proj_Rounding)</f>
        <v>2</v>
      </c>
      <c r="AD45" s="69">
        <f t="shared" si="0"/>
        <v>42</v>
      </c>
    </row>
    <row r="46" spans="2:30" ht="15" customHeight="1" x14ac:dyDescent="0.35">
      <c r="B46" s="32" t="s">
        <v>25</v>
      </c>
      <c r="C46" s="51" t="s">
        <v>74</v>
      </c>
      <c r="D46" s="6" t="s">
        <v>10</v>
      </c>
      <c r="E46" s="6">
        <f>ROUND(EXP('Random Numbers'!AZ45)/2.5*Averages!$K45+(1-'Random Numbers'!AZ45^0.5)*VLOOKUP($D46,Averages!$H$113:$K$117,4,0),Proj_Rounding)</f>
        <v>1</v>
      </c>
      <c r="F46" s="6">
        <f>ROUND(EXP('Random Numbers'!BA45)/2.5*Averages!$K45+(1-'Random Numbers'!BA45^0.5)*VLOOKUP($D46,Averages!$H$113:$K$117,4,0),Proj_Rounding)</f>
        <v>0</v>
      </c>
      <c r="G46" s="6">
        <f>ROUND(EXP('Random Numbers'!BB45)/2.5*Averages!$K45+(1-'Random Numbers'!BB45^0.5)*VLOOKUP($D46,Averages!$H$113:$K$117,4,0),Proj_Rounding)</f>
        <v>1</v>
      </c>
      <c r="H46" s="6">
        <f>ROUND(EXP('Random Numbers'!BC45)/2.5*Averages!$K45+(1-'Random Numbers'!BC45^0.5)*VLOOKUP($D46,Averages!$H$113:$K$117,4,0),Proj_Rounding)</f>
        <v>1</v>
      </c>
      <c r="I46" s="6">
        <f>ROUND(EXP('Random Numbers'!BD45)/2.5*Averages!$K45+(1-'Random Numbers'!BD45^0.5)*VLOOKUP($D46,Averages!$H$113:$K$117,4,0),Proj_Rounding)</f>
        <v>1</v>
      </c>
      <c r="J46" s="6">
        <f>ROUND(EXP('Random Numbers'!BE45)/2.5*Averages!$K45+(1-'Random Numbers'!BE45^0.5)*VLOOKUP($D46,Averages!$H$113:$K$117,4,0),Proj_Rounding)</f>
        <v>0</v>
      </c>
      <c r="K46" s="6">
        <f>ROUND(EXP('Random Numbers'!BF45)/2.5*Averages!$K45+(1-'Random Numbers'!BF45^0.5)*VLOOKUP($D46,Averages!$H$113:$K$117,4,0),Proj_Rounding)</f>
        <v>1</v>
      </c>
      <c r="L46" s="6">
        <f>ROUND(EXP('Random Numbers'!BG45)/2.5*Averages!$K45+(1-'Random Numbers'!BG45^0.5)*VLOOKUP($D46,Averages!$H$113:$K$117,4,0),Proj_Rounding)</f>
        <v>1</v>
      </c>
      <c r="M46" s="6">
        <f>ROUND(EXP('Random Numbers'!BH45)/2.5*Averages!$K45+(1-'Random Numbers'!BH45^0.5)*VLOOKUP($D46,Averages!$H$113:$K$117,4,0),Proj_Rounding)</f>
        <v>1</v>
      </c>
      <c r="N46" s="6">
        <f>ROUND(EXP('Random Numbers'!BI45)/2.5*Averages!$K45+(1-'Random Numbers'!BI45^0.5)*VLOOKUP($D46,Averages!$H$113:$K$117,4,0),Proj_Rounding)</f>
        <v>0</v>
      </c>
      <c r="O46" s="6">
        <f>ROUND(EXP('Random Numbers'!BJ45)/2.5*Averages!$K45+(1-'Random Numbers'!BJ45^0.5)*VLOOKUP($D46,Averages!$H$113:$K$117,4,0),Proj_Rounding)</f>
        <v>1</v>
      </c>
      <c r="P46" s="6">
        <f>ROUND(EXP('Random Numbers'!BK45)/2.5*Averages!$K45+(1-'Random Numbers'!BK45^0.5)*VLOOKUP($D46,Averages!$H$113:$K$117,4,0),Proj_Rounding)</f>
        <v>0</v>
      </c>
      <c r="Q46" s="6">
        <f>ROUND(EXP('Random Numbers'!BL45)/2.5*Averages!$K45+(1-'Random Numbers'!BL45^0.5)*VLOOKUP($D46,Averages!$H$113:$K$117,4,0),Proj_Rounding)</f>
        <v>1</v>
      </c>
      <c r="R46" s="6">
        <f>ROUND(EXP('Random Numbers'!BM45)/2.5*Averages!$K45+(1-'Random Numbers'!BM45^0.5)*VLOOKUP($D46,Averages!$H$113:$K$117,4,0),Proj_Rounding)</f>
        <v>1</v>
      </c>
      <c r="S46" s="6">
        <f>ROUND(EXP('Random Numbers'!BN45)/2.5*Averages!$K45+(1-'Random Numbers'!BN45^0.5)*VLOOKUP($D46,Averages!$H$113:$K$117,4,0),Proj_Rounding)</f>
        <v>1</v>
      </c>
      <c r="T46" s="6">
        <f>ROUND(EXP('Random Numbers'!BO45)/2.5*Averages!$K45+(1-'Random Numbers'!BO45^0.5)*VLOOKUP($D46,Averages!$H$113:$K$117,4,0),Proj_Rounding)</f>
        <v>1</v>
      </c>
      <c r="U46" s="6">
        <f>ROUND(EXP('Random Numbers'!BP45)/2.5*Averages!$K45+(1-'Random Numbers'!BP45^0.5)*VLOOKUP($D46,Averages!$H$113:$K$117,4,0),Proj_Rounding)</f>
        <v>0</v>
      </c>
      <c r="V46" s="6">
        <f>ROUND(EXP('Random Numbers'!BQ45)/2.5*Averages!$K45+(1-'Random Numbers'!BQ45^0.5)*VLOOKUP($D46,Averages!$H$113:$K$117,4,0),Proj_Rounding)</f>
        <v>1</v>
      </c>
      <c r="W46" s="6">
        <f>ROUND(EXP('Random Numbers'!BR45)/2.5*Averages!$K45+(1-'Random Numbers'!BR45^0.5)*VLOOKUP($D46,Averages!$H$113:$K$117,4,0),Proj_Rounding)</f>
        <v>0</v>
      </c>
      <c r="X46" s="6">
        <f>ROUND(EXP('Random Numbers'!BS45)/2.5*Averages!$K45+(1-'Random Numbers'!BS45^0.5)*VLOOKUP($D46,Averages!$H$113:$K$117,4,0),Proj_Rounding)</f>
        <v>0</v>
      </c>
      <c r="Y46" s="6">
        <f>ROUND(EXP('Random Numbers'!BT45)/2.5*Averages!$K45+(1-'Random Numbers'!BT45^0.5)*VLOOKUP($D46,Averages!$H$113:$K$117,4,0),Proj_Rounding)</f>
        <v>1</v>
      </c>
      <c r="Z46" s="6">
        <f>ROUND(EXP('Random Numbers'!BU45)/2.5*Averages!$K45+(1-'Random Numbers'!BU45^0.5)*VLOOKUP($D46,Averages!$H$113:$K$117,4,0),Proj_Rounding)</f>
        <v>0</v>
      </c>
      <c r="AA46" s="6">
        <f>ROUND(EXP('Random Numbers'!BV45)/2.5*Averages!$K45+(1-'Random Numbers'!BV45^0.5)*VLOOKUP($D46,Averages!$H$113:$K$117,4,0),Proj_Rounding)</f>
        <v>1</v>
      </c>
      <c r="AB46" s="6">
        <f>ROUND(EXP('Random Numbers'!BW45)/2.5*Averages!$K45+(1-'Random Numbers'!BW45^0.5)*VLOOKUP($D46,Averages!$H$113:$K$117,4,0),Proj_Rounding)</f>
        <v>0</v>
      </c>
      <c r="AC46" s="49">
        <f>ROUND(EXP('Random Numbers'!BX45)/2.5*Averages!$K45+(1-'Random Numbers'!BX45^0.5)*VLOOKUP($D46,Averages!$H$113:$K$117,4,0),Proj_Rounding)</f>
        <v>0</v>
      </c>
      <c r="AD46" s="69">
        <f t="shared" si="0"/>
        <v>15</v>
      </c>
    </row>
    <row r="47" spans="2:30" ht="15" customHeight="1" x14ac:dyDescent="0.35">
      <c r="B47" s="32" t="s">
        <v>25</v>
      </c>
      <c r="C47" s="51" t="s">
        <v>75</v>
      </c>
      <c r="D47" s="6" t="s">
        <v>11</v>
      </c>
      <c r="E47" s="6">
        <f>ROUND(EXP('Random Numbers'!AZ46)/2.5*Averages!$K46+(1-'Random Numbers'!AZ46^0.5)*VLOOKUP($D47,Averages!$H$113:$K$117,4,0),Proj_Rounding)</f>
        <v>3</v>
      </c>
      <c r="F47" s="6">
        <f>ROUND(EXP('Random Numbers'!BA46)/2.5*Averages!$K46+(1-'Random Numbers'!BA46^0.5)*VLOOKUP($D47,Averages!$H$113:$K$117,4,0),Proj_Rounding)</f>
        <v>3</v>
      </c>
      <c r="G47" s="6">
        <f>ROUND(EXP('Random Numbers'!BB46)/2.5*Averages!$K46+(1-'Random Numbers'!BB46^0.5)*VLOOKUP($D47,Averages!$H$113:$K$117,4,0),Proj_Rounding)</f>
        <v>4</v>
      </c>
      <c r="H47" s="6">
        <f>ROUND(EXP('Random Numbers'!BC46)/2.5*Averages!$K46+(1-'Random Numbers'!BC46^0.5)*VLOOKUP($D47,Averages!$H$113:$K$117,4,0),Proj_Rounding)</f>
        <v>3</v>
      </c>
      <c r="I47" s="6">
        <f>ROUND(EXP('Random Numbers'!BD46)/2.5*Averages!$K46+(1-'Random Numbers'!BD46^0.5)*VLOOKUP($D47,Averages!$H$113:$K$117,4,0),Proj_Rounding)</f>
        <v>4</v>
      </c>
      <c r="J47" s="6">
        <f>ROUND(EXP('Random Numbers'!BE46)/2.5*Averages!$K46+(1-'Random Numbers'!BE46^0.5)*VLOOKUP($D47,Averages!$H$113:$K$117,4,0),Proj_Rounding)</f>
        <v>3</v>
      </c>
      <c r="K47" s="6">
        <f>ROUND(EXP('Random Numbers'!BF46)/2.5*Averages!$K46+(1-'Random Numbers'!BF46^0.5)*VLOOKUP($D47,Averages!$H$113:$K$117,4,0),Proj_Rounding)</f>
        <v>3</v>
      </c>
      <c r="L47" s="6">
        <f>ROUND(EXP('Random Numbers'!BG46)/2.5*Averages!$K46+(1-'Random Numbers'!BG46^0.5)*VLOOKUP($D47,Averages!$H$113:$K$117,4,0),Proj_Rounding)</f>
        <v>3</v>
      </c>
      <c r="M47" s="6">
        <f>ROUND(EXP('Random Numbers'!BH46)/2.5*Averages!$K46+(1-'Random Numbers'!BH46^0.5)*VLOOKUP($D47,Averages!$H$113:$K$117,4,0),Proj_Rounding)</f>
        <v>3</v>
      </c>
      <c r="N47" s="6">
        <f>ROUND(EXP('Random Numbers'!BI46)/2.5*Averages!$K46+(1-'Random Numbers'!BI46^0.5)*VLOOKUP($D47,Averages!$H$113:$K$117,4,0),Proj_Rounding)</f>
        <v>3</v>
      </c>
      <c r="O47" s="6">
        <f>ROUND(EXP('Random Numbers'!BJ46)/2.5*Averages!$K46+(1-'Random Numbers'!BJ46^0.5)*VLOOKUP($D47,Averages!$H$113:$K$117,4,0),Proj_Rounding)</f>
        <v>3</v>
      </c>
      <c r="P47" s="6">
        <f>ROUND(EXP('Random Numbers'!BK46)/2.5*Averages!$K46+(1-'Random Numbers'!BK46^0.5)*VLOOKUP($D47,Averages!$H$113:$K$117,4,0),Proj_Rounding)</f>
        <v>3</v>
      </c>
      <c r="Q47" s="6">
        <f>ROUND(EXP('Random Numbers'!BL46)/2.5*Averages!$K46+(1-'Random Numbers'!BL46^0.5)*VLOOKUP($D47,Averages!$H$113:$K$117,4,0),Proj_Rounding)</f>
        <v>3</v>
      </c>
      <c r="R47" s="6">
        <f>ROUND(EXP('Random Numbers'!BM46)/2.5*Averages!$K46+(1-'Random Numbers'!BM46^0.5)*VLOOKUP($D47,Averages!$H$113:$K$117,4,0),Proj_Rounding)</f>
        <v>3</v>
      </c>
      <c r="S47" s="6">
        <f>ROUND(EXP('Random Numbers'!BN46)/2.5*Averages!$K46+(1-'Random Numbers'!BN46^0.5)*VLOOKUP($D47,Averages!$H$113:$K$117,4,0),Proj_Rounding)</f>
        <v>3</v>
      </c>
      <c r="T47" s="6">
        <f>ROUND(EXP('Random Numbers'!BO46)/2.5*Averages!$K46+(1-'Random Numbers'!BO46^0.5)*VLOOKUP($D47,Averages!$H$113:$K$117,4,0),Proj_Rounding)</f>
        <v>3</v>
      </c>
      <c r="U47" s="6">
        <f>ROUND(EXP('Random Numbers'!BP46)/2.5*Averages!$K46+(1-'Random Numbers'!BP46^0.5)*VLOOKUP($D47,Averages!$H$113:$K$117,4,0),Proj_Rounding)</f>
        <v>4</v>
      </c>
      <c r="V47" s="6">
        <f>ROUND(EXP('Random Numbers'!BQ46)/2.5*Averages!$K46+(1-'Random Numbers'!BQ46^0.5)*VLOOKUP($D47,Averages!$H$113:$K$117,4,0),Proj_Rounding)</f>
        <v>3</v>
      </c>
      <c r="W47" s="6">
        <f>ROUND(EXP('Random Numbers'!BR46)/2.5*Averages!$K46+(1-'Random Numbers'!BR46^0.5)*VLOOKUP($D47,Averages!$H$113:$K$117,4,0),Proj_Rounding)</f>
        <v>3</v>
      </c>
      <c r="X47" s="6">
        <f>ROUND(EXP('Random Numbers'!BS46)/2.5*Averages!$K46+(1-'Random Numbers'!BS46^0.5)*VLOOKUP($D47,Averages!$H$113:$K$117,4,0),Proj_Rounding)</f>
        <v>3</v>
      </c>
      <c r="Y47" s="6">
        <f>ROUND(EXP('Random Numbers'!BT46)/2.5*Averages!$K46+(1-'Random Numbers'!BT46^0.5)*VLOOKUP($D47,Averages!$H$113:$K$117,4,0),Proj_Rounding)</f>
        <v>3</v>
      </c>
      <c r="Z47" s="6">
        <f>ROUND(EXP('Random Numbers'!BU46)/2.5*Averages!$K46+(1-'Random Numbers'!BU46^0.5)*VLOOKUP($D47,Averages!$H$113:$K$117,4,0),Proj_Rounding)</f>
        <v>3</v>
      </c>
      <c r="AA47" s="6">
        <f>ROUND(EXP('Random Numbers'!BV46)/2.5*Averages!$K46+(1-'Random Numbers'!BV46^0.5)*VLOOKUP($D47,Averages!$H$113:$K$117,4,0),Proj_Rounding)</f>
        <v>3</v>
      </c>
      <c r="AB47" s="6">
        <f>ROUND(EXP('Random Numbers'!BW46)/2.5*Averages!$K46+(1-'Random Numbers'!BW46^0.5)*VLOOKUP($D47,Averages!$H$113:$K$117,4,0),Proj_Rounding)</f>
        <v>3</v>
      </c>
      <c r="AC47" s="49">
        <f>ROUND(EXP('Random Numbers'!BX46)/2.5*Averages!$K46+(1-'Random Numbers'!BX46^0.5)*VLOOKUP($D47,Averages!$H$113:$K$117,4,0),Proj_Rounding)</f>
        <v>4</v>
      </c>
      <c r="AD47" s="69">
        <f t="shared" si="0"/>
        <v>79</v>
      </c>
    </row>
    <row r="48" spans="2:30" ht="15" customHeight="1" x14ac:dyDescent="0.35">
      <c r="B48" s="32" t="s">
        <v>26</v>
      </c>
      <c r="C48" s="51" t="s">
        <v>76</v>
      </c>
      <c r="D48" s="6" t="s">
        <v>8</v>
      </c>
      <c r="E48" s="6">
        <f>ROUND(EXP('Random Numbers'!AZ47)/2.5*Averages!$K47+(1-'Random Numbers'!AZ47^0.5)*VLOOKUP($D48,Averages!$H$113:$K$117,4,0),Proj_Rounding)</f>
        <v>2</v>
      </c>
      <c r="F48" s="6">
        <f>ROUND(EXP('Random Numbers'!BA47)/2.5*Averages!$K47+(1-'Random Numbers'!BA47^0.5)*VLOOKUP($D48,Averages!$H$113:$K$117,4,0),Proj_Rounding)</f>
        <v>2</v>
      </c>
      <c r="G48" s="6">
        <f>ROUND(EXP('Random Numbers'!BB47)/2.5*Averages!$K47+(1-'Random Numbers'!BB47^0.5)*VLOOKUP($D48,Averages!$H$113:$K$117,4,0),Proj_Rounding)</f>
        <v>2</v>
      </c>
      <c r="H48" s="6">
        <f>ROUND(EXP('Random Numbers'!BC47)/2.5*Averages!$K47+(1-'Random Numbers'!BC47^0.5)*VLOOKUP($D48,Averages!$H$113:$K$117,4,0),Proj_Rounding)</f>
        <v>2</v>
      </c>
      <c r="I48" s="6">
        <f>ROUND(EXP('Random Numbers'!BD47)/2.5*Averages!$K47+(1-'Random Numbers'!BD47^0.5)*VLOOKUP($D48,Averages!$H$113:$K$117,4,0),Proj_Rounding)</f>
        <v>1</v>
      </c>
      <c r="J48" s="6">
        <f>ROUND(EXP('Random Numbers'!BE47)/2.5*Averages!$K47+(1-'Random Numbers'!BE47^0.5)*VLOOKUP($D48,Averages!$H$113:$K$117,4,0),Proj_Rounding)</f>
        <v>2</v>
      </c>
      <c r="K48" s="6">
        <f>ROUND(EXP('Random Numbers'!BF47)/2.5*Averages!$K47+(1-'Random Numbers'!BF47^0.5)*VLOOKUP($D48,Averages!$H$113:$K$117,4,0),Proj_Rounding)</f>
        <v>2</v>
      </c>
      <c r="L48" s="6">
        <f>ROUND(EXP('Random Numbers'!BG47)/2.5*Averages!$K47+(1-'Random Numbers'!BG47^0.5)*VLOOKUP($D48,Averages!$H$113:$K$117,4,0),Proj_Rounding)</f>
        <v>1</v>
      </c>
      <c r="M48" s="6">
        <f>ROUND(EXP('Random Numbers'!BH47)/2.5*Averages!$K47+(1-'Random Numbers'!BH47^0.5)*VLOOKUP($D48,Averages!$H$113:$K$117,4,0),Proj_Rounding)</f>
        <v>1</v>
      </c>
      <c r="N48" s="6">
        <f>ROUND(EXP('Random Numbers'!BI47)/2.5*Averages!$K47+(1-'Random Numbers'!BI47^0.5)*VLOOKUP($D48,Averages!$H$113:$K$117,4,0),Proj_Rounding)</f>
        <v>2</v>
      </c>
      <c r="O48" s="6">
        <f>ROUND(EXP('Random Numbers'!BJ47)/2.5*Averages!$K47+(1-'Random Numbers'!BJ47^0.5)*VLOOKUP($D48,Averages!$H$113:$K$117,4,0),Proj_Rounding)</f>
        <v>2</v>
      </c>
      <c r="P48" s="6">
        <f>ROUND(EXP('Random Numbers'!BK47)/2.5*Averages!$K47+(1-'Random Numbers'!BK47^0.5)*VLOOKUP($D48,Averages!$H$113:$K$117,4,0),Proj_Rounding)</f>
        <v>2</v>
      </c>
      <c r="Q48" s="6">
        <f>ROUND(EXP('Random Numbers'!BL47)/2.5*Averages!$K47+(1-'Random Numbers'!BL47^0.5)*VLOOKUP($D48,Averages!$H$113:$K$117,4,0),Proj_Rounding)</f>
        <v>1</v>
      </c>
      <c r="R48" s="6">
        <f>ROUND(EXP('Random Numbers'!BM47)/2.5*Averages!$K47+(1-'Random Numbers'!BM47^0.5)*VLOOKUP($D48,Averages!$H$113:$K$117,4,0),Proj_Rounding)</f>
        <v>2</v>
      </c>
      <c r="S48" s="6">
        <f>ROUND(EXP('Random Numbers'!BN47)/2.5*Averages!$K47+(1-'Random Numbers'!BN47^0.5)*VLOOKUP($D48,Averages!$H$113:$K$117,4,0),Proj_Rounding)</f>
        <v>2</v>
      </c>
      <c r="T48" s="6">
        <f>ROUND(EXP('Random Numbers'!BO47)/2.5*Averages!$K47+(1-'Random Numbers'!BO47^0.5)*VLOOKUP($D48,Averages!$H$113:$K$117,4,0),Proj_Rounding)</f>
        <v>2</v>
      </c>
      <c r="U48" s="6">
        <f>ROUND(EXP('Random Numbers'!BP47)/2.5*Averages!$K47+(1-'Random Numbers'!BP47^0.5)*VLOOKUP($D48,Averages!$H$113:$K$117,4,0),Proj_Rounding)</f>
        <v>1</v>
      </c>
      <c r="V48" s="6">
        <f>ROUND(EXP('Random Numbers'!BQ47)/2.5*Averages!$K47+(1-'Random Numbers'!BQ47^0.5)*VLOOKUP($D48,Averages!$H$113:$K$117,4,0),Proj_Rounding)</f>
        <v>2</v>
      </c>
      <c r="W48" s="6">
        <f>ROUND(EXP('Random Numbers'!BR47)/2.5*Averages!$K47+(1-'Random Numbers'!BR47^0.5)*VLOOKUP($D48,Averages!$H$113:$K$117,4,0),Proj_Rounding)</f>
        <v>1</v>
      </c>
      <c r="X48" s="6">
        <f>ROUND(EXP('Random Numbers'!BS47)/2.5*Averages!$K47+(1-'Random Numbers'!BS47^0.5)*VLOOKUP($D48,Averages!$H$113:$K$117,4,0),Proj_Rounding)</f>
        <v>2</v>
      </c>
      <c r="Y48" s="6">
        <f>ROUND(EXP('Random Numbers'!BT47)/2.5*Averages!$K47+(1-'Random Numbers'!BT47^0.5)*VLOOKUP($D48,Averages!$H$113:$K$117,4,0),Proj_Rounding)</f>
        <v>1</v>
      </c>
      <c r="Z48" s="6">
        <f>ROUND(EXP('Random Numbers'!BU47)/2.5*Averages!$K47+(1-'Random Numbers'!BU47^0.5)*VLOOKUP($D48,Averages!$H$113:$K$117,4,0),Proj_Rounding)</f>
        <v>2</v>
      </c>
      <c r="AA48" s="6">
        <f>ROUND(EXP('Random Numbers'!BV47)/2.5*Averages!$K47+(1-'Random Numbers'!BV47^0.5)*VLOOKUP($D48,Averages!$H$113:$K$117,4,0),Proj_Rounding)</f>
        <v>2</v>
      </c>
      <c r="AB48" s="6">
        <f>ROUND(EXP('Random Numbers'!BW47)/2.5*Averages!$K47+(1-'Random Numbers'!BW47^0.5)*VLOOKUP($D48,Averages!$H$113:$K$117,4,0),Proj_Rounding)</f>
        <v>1</v>
      </c>
      <c r="AC48" s="49">
        <f>ROUND(EXP('Random Numbers'!BX47)/2.5*Averages!$K47+(1-'Random Numbers'!BX47^0.5)*VLOOKUP($D48,Averages!$H$113:$K$117,4,0),Proj_Rounding)</f>
        <v>2</v>
      </c>
      <c r="AD48" s="69">
        <f t="shared" si="0"/>
        <v>42</v>
      </c>
    </row>
    <row r="49" spans="2:30" ht="15" customHeight="1" x14ac:dyDescent="0.35">
      <c r="B49" s="32" t="s">
        <v>26</v>
      </c>
      <c r="C49" s="51" t="s">
        <v>77</v>
      </c>
      <c r="D49" s="6" t="s">
        <v>8</v>
      </c>
      <c r="E49" s="6">
        <f>ROUND(EXP('Random Numbers'!AZ48)/2.5*Averages!$K48+(1-'Random Numbers'!AZ48^0.5)*VLOOKUP($D49,Averages!$H$113:$K$117,4,0),Proj_Rounding)</f>
        <v>1</v>
      </c>
      <c r="F49" s="6">
        <f>ROUND(EXP('Random Numbers'!BA48)/2.5*Averages!$K48+(1-'Random Numbers'!BA48^0.5)*VLOOKUP($D49,Averages!$H$113:$K$117,4,0),Proj_Rounding)</f>
        <v>1</v>
      </c>
      <c r="G49" s="6">
        <f>ROUND(EXP('Random Numbers'!BB48)/2.5*Averages!$K48+(1-'Random Numbers'!BB48^0.5)*VLOOKUP($D49,Averages!$H$113:$K$117,4,0),Proj_Rounding)</f>
        <v>1</v>
      </c>
      <c r="H49" s="6">
        <f>ROUND(EXP('Random Numbers'!BC48)/2.5*Averages!$K48+(1-'Random Numbers'!BC48^0.5)*VLOOKUP($D49,Averages!$H$113:$K$117,4,0),Proj_Rounding)</f>
        <v>1</v>
      </c>
      <c r="I49" s="6">
        <f>ROUND(EXP('Random Numbers'!BD48)/2.5*Averages!$K48+(1-'Random Numbers'!BD48^0.5)*VLOOKUP($D49,Averages!$H$113:$K$117,4,0),Proj_Rounding)</f>
        <v>1</v>
      </c>
      <c r="J49" s="6">
        <f>ROUND(EXP('Random Numbers'!BE48)/2.5*Averages!$K48+(1-'Random Numbers'!BE48^0.5)*VLOOKUP($D49,Averages!$H$113:$K$117,4,0),Proj_Rounding)</f>
        <v>1</v>
      </c>
      <c r="K49" s="6">
        <f>ROUND(EXP('Random Numbers'!BF48)/2.5*Averages!$K48+(1-'Random Numbers'!BF48^0.5)*VLOOKUP($D49,Averages!$H$113:$K$117,4,0),Proj_Rounding)</f>
        <v>1</v>
      </c>
      <c r="L49" s="6">
        <f>ROUND(EXP('Random Numbers'!BG48)/2.5*Averages!$K48+(1-'Random Numbers'!BG48^0.5)*VLOOKUP($D49,Averages!$H$113:$K$117,4,0),Proj_Rounding)</f>
        <v>1</v>
      </c>
      <c r="M49" s="6">
        <f>ROUND(EXP('Random Numbers'!BH48)/2.5*Averages!$K48+(1-'Random Numbers'!BH48^0.5)*VLOOKUP($D49,Averages!$H$113:$K$117,4,0),Proj_Rounding)</f>
        <v>1</v>
      </c>
      <c r="N49" s="6">
        <f>ROUND(EXP('Random Numbers'!BI48)/2.5*Averages!$K48+(1-'Random Numbers'!BI48^0.5)*VLOOKUP($D49,Averages!$H$113:$K$117,4,0),Proj_Rounding)</f>
        <v>1</v>
      </c>
      <c r="O49" s="6">
        <f>ROUND(EXP('Random Numbers'!BJ48)/2.5*Averages!$K48+(1-'Random Numbers'!BJ48^0.5)*VLOOKUP($D49,Averages!$H$113:$K$117,4,0),Proj_Rounding)</f>
        <v>1</v>
      </c>
      <c r="P49" s="6">
        <f>ROUND(EXP('Random Numbers'!BK48)/2.5*Averages!$K48+(1-'Random Numbers'!BK48^0.5)*VLOOKUP($D49,Averages!$H$113:$K$117,4,0),Proj_Rounding)</f>
        <v>1</v>
      </c>
      <c r="Q49" s="6">
        <f>ROUND(EXP('Random Numbers'!BL48)/2.5*Averages!$K48+(1-'Random Numbers'!BL48^0.5)*VLOOKUP($D49,Averages!$H$113:$K$117,4,0),Proj_Rounding)</f>
        <v>1</v>
      </c>
      <c r="R49" s="6">
        <f>ROUND(EXP('Random Numbers'!BM48)/2.5*Averages!$K48+(1-'Random Numbers'!BM48^0.5)*VLOOKUP($D49,Averages!$H$113:$K$117,4,0),Proj_Rounding)</f>
        <v>1</v>
      </c>
      <c r="S49" s="6">
        <f>ROUND(EXP('Random Numbers'!BN48)/2.5*Averages!$K48+(1-'Random Numbers'!BN48^0.5)*VLOOKUP($D49,Averages!$H$113:$K$117,4,0),Proj_Rounding)</f>
        <v>1</v>
      </c>
      <c r="T49" s="6">
        <f>ROUND(EXP('Random Numbers'!BO48)/2.5*Averages!$K48+(1-'Random Numbers'!BO48^0.5)*VLOOKUP($D49,Averages!$H$113:$K$117,4,0),Proj_Rounding)</f>
        <v>1</v>
      </c>
      <c r="U49" s="6">
        <f>ROUND(EXP('Random Numbers'!BP48)/2.5*Averages!$K48+(1-'Random Numbers'!BP48^0.5)*VLOOKUP($D49,Averages!$H$113:$K$117,4,0),Proj_Rounding)</f>
        <v>1</v>
      </c>
      <c r="V49" s="6">
        <f>ROUND(EXP('Random Numbers'!BQ48)/2.5*Averages!$K48+(1-'Random Numbers'!BQ48^0.5)*VLOOKUP($D49,Averages!$H$113:$K$117,4,0),Proj_Rounding)</f>
        <v>1</v>
      </c>
      <c r="W49" s="6">
        <f>ROUND(EXP('Random Numbers'!BR48)/2.5*Averages!$K48+(1-'Random Numbers'!BR48^0.5)*VLOOKUP($D49,Averages!$H$113:$K$117,4,0),Proj_Rounding)</f>
        <v>1</v>
      </c>
      <c r="X49" s="6">
        <f>ROUND(EXP('Random Numbers'!BS48)/2.5*Averages!$K48+(1-'Random Numbers'!BS48^0.5)*VLOOKUP($D49,Averages!$H$113:$K$117,4,0),Proj_Rounding)</f>
        <v>1</v>
      </c>
      <c r="Y49" s="6">
        <f>ROUND(EXP('Random Numbers'!BT48)/2.5*Averages!$K48+(1-'Random Numbers'!BT48^0.5)*VLOOKUP($D49,Averages!$H$113:$K$117,4,0),Proj_Rounding)</f>
        <v>1</v>
      </c>
      <c r="Z49" s="6">
        <f>ROUND(EXP('Random Numbers'!BU48)/2.5*Averages!$K48+(1-'Random Numbers'!BU48^0.5)*VLOOKUP($D49,Averages!$H$113:$K$117,4,0),Proj_Rounding)</f>
        <v>1</v>
      </c>
      <c r="AA49" s="6">
        <f>ROUND(EXP('Random Numbers'!BV48)/2.5*Averages!$K48+(1-'Random Numbers'!BV48^0.5)*VLOOKUP($D49,Averages!$H$113:$K$117,4,0),Proj_Rounding)</f>
        <v>1</v>
      </c>
      <c r="AB49" s="6">
        <f>ROUND(EXP('Random Numbers'!BW48)/2.5*Averages!$K48+(1-'Random Numbers'!BW48^0.5)*VLOOKUP($D49,Averages!$H$113:$K$117,4,0),Proj_Rounding)</f>
        <v>1</v>
      </c>
      <c r="AC49" s="49">
        <f>ROUND(EXP('Random Numbers'!BX48)/2.5*Averages!$K48+(1-'Random Numbers'!BX48^0.5)*VLOOKUP($D49,Averages!$H$113:$K$117,4,0),Proj_Rounding)</f>
        <v>1</v>
      </c>
      <c r="AD49" s="69">
        <f t="shared" si="0"/>
        <v>25</v>
      </c>
    </row>
    <row r="50" spans="2:30" ht="15" customHeight="1" x14ac:dyDescent="0.35">
      <c r="B50" s="32" t="s">
        <v>26</v>
      </c>
      <c r="C50" s="51" t="s">
        <v>78</v>
      </c>
      <c r="D50" s="6" t="s">
        <v>8</v>
      </c>
      <c r="E50" s="6">
        <f>ROUND(EXP('Random Numbers'!AZ49)/2.5*Averages!$K49+(1-'Random Numbers'!AZ49^0.5)*VLOOKUP($D50,Averages!$H$113:$K$117,4,0),Proj_Rounding)</f>
        <v>1</v>
      </c>
      <c r="F50" s="6">
        <f>ROUND(EXP('Random Numbers'!BA49)/2.5*Averages!$K49+(1-'Random Numbers'!BA49^0.5)*VLOOKUP($D50,Averages!$H$113:$K$117,4,0),Proj_Rounding)</f>
        <v>1</v>
      </c>
      <c r="G50" s="6">
        <f>ROUND(EXP('Random Numbers'!BB49)/2.5*Averages!$K49+(1-'Random Numbers'!BB49^0.5)*VLOOKUP($D50,Averages!$H$113:$K$117,4,0),Proj_Rounding)</f>
        <v>1</v>
      </c>
      <c r="H50" s="6">
        <f>ROUND(EXP('Random Numbers'!BC49)/2.5*Averages!$K49+(1-'Random Numbers'!BC49^0.5)*VLOOKUP($D50,Averages!$H$113:$K$117,4,0),Proj_Rounding)</f>
        <v>1</v>
      </c>
      <c r="I50" s="6">
        <f>ROUND(EXP('Random Numbers'!BD49)/2.5*Averages!$K49+(1-'Random Numbers'!BD49^0.5)*VLOOKUP($D50,Averages!$H$113:$K$117,4,0),Proj_Rounding)</f>
        <v>1</v>
      </c>
      <c r="J50" s="6">
        <f>ROUND(EXP('Random Numbers'!BE49)/2.5*Averages!$K49+(1-'Random Numbers'!BE49^0.5)*VLOOKUP($D50,Averages!$H$113:$K$117,4,0),Proj_Rounding)</f>
        <v>1</v>
      </c>
      <c r="K50" s="6">
        <f>ROUND(EXP('Random Numbers'!BF49)/2.5*Averages!$K49+(1-'Random Numbers'!BF49^0.5)*VLOOKUP($D50,Averages!$H$113:$K$117,4,0),Proj_Rounding)</f>
        <v>0</v>
      </c>
      <c r="L50" s="6">
        <f>ROUND(EXP('Random Numbers'!BG49)/2.5*Averages!$K49+(1-'Random Numbers'!BG49^0.5)*VLOOKUP($D50,Averages!$H$113:$K$117,4,0),Proj_Rounding)</f>
        <v>0</v>
      </c>
      <c r="M50" s="6">
        <f>ROUND(EXP('Random Numbers'!BH49)/2.5*Averages!$K49+(1-'Random Numbers'!BH49^0.5)*VLOOKUP($D50,Averages!$H$113:$K$117,4,0),Proj_Rounding)</f>
        <v>0</v>
      </c>
      <c r="N50" s="6">
        <f>ROUND(EXP('Random Numbers'!BI49)/2.5*Averages!$K49+(1-'Random Numbers'!BI49^0.5)*VLOOKUP($D50,Averages!$H$113:$K$117,4,0),Proj_Rounding)</f>
        <v>0</v>
      </c>
      <c r="O50" s="6">
        <f>ROUND(EXP('Random Numbers'!BJ49)/2.5*Averages!$K49+(1-'Random Numbers'!BJ49^0.5)*VLOOKUP($D50,Averages!$H$113:$K$117,4,0),Proj_Rounding)</f>
        <v>0</v>
      </c>
      <c r="P50" s="6">
        <f>ROUND(EXP('Random Numbers'!BK49)/2.5*Averages!$K49+(1-'Random Numbers'!BK49^0.5)*VLOOKUP($D50,Averages!$H$113:$K$117,4,0),Proj_Rounding)</f>
        <v>1</v>
      </c>
      <c r="Q50" s="6">
        <f>ROUND(EXP('Random Numbers'!BL49)/2.5*Averages!$K49+(1-'Random Numbers'!BL49^0.5)*VLOOKUP($D50,Averages!$H$113:$K$117,4,0),Proj_Rounding)</f>
        <v>1</v>
      </c>
      <c r="R50" s="6">
        <f>ROUND(EXP('Random Numbers'!BM49)/2.5*Averages!$K49+(1-'Random Numbers'!BM49^0.5)*VLOOKUP($D50,Averages!$H$113:$K$117,4,0),Proj_Rounding)</f>
        <v>1</v>
      </c>
      <c r="S50" s="6">
        <f>ROUND(EXP('Random Numbers'!BN49)/2.5*Averages!$K49+(1-'Random Numbers'!BN49^0.5)*VLOOKUP($D50,Averages!$H$113:$K$117,4,0),Proj_Rounding)</f>
        <v>1</v>
      </c>
      <c r="T50" s="6">
        <f>ROUND(EXP('Random Numbers'!BO49)/2.5*Averages!$K49+(1-'Random Numbers'!BO49^0.5)*VLOOKUP($D50,Averages!$H$113:$K$117,4,0),Proj_Rounding)</f>
        <v>1</v>
      </c>
      <c r="U50" s="6">
        <f>ROUND(EXP('Random Numbers'!BP49)/2.5*Averages!$K49+(1-'Random Numbers'!BP49^0.5)*VLOOKUP($D50,Averages!$H$113:$K$117,4,0),Proj_Rounding)</f>
        <v>1</v>
      </c>
      <c r="V50" s="6">
        <f>ROUND(EXP('Random Numbers'!BQ49)/2.5*Averages!$K49+(1-'Random Numbers'!BQ49^0.5)*VLOOKUP($D50,Averages!$H$113:$K$117,4,0),Proj_Rounding)</f>
        <v>0</v>
      </c>
      <c r="W50" s="6">
        <f>ROUND(EXP('Random Numbers'!BR49)/2.5*Averages!$K49+(1-'Random Numbers'!BR49^0.5)*VLOOKUP($D50,Averages!$H$113:$K$117,4,0),Proj_Rounding)</f>
        <v>0</v>
      </c>
      <c r="X50" s="6">
        <f>ROUND(EXP('Random Numbers'!BS49)/2.5*Averages!$K49+(1-'Random Numbers'!BS49^0.5)*VLOOKUP($D50,Averages!$H$113:$K$117,4,0),Proj_Rounding)</f>
        <v>1</v>
      </c>
      <c r="Y50" s="6">
        <f>ROUND(EXP('Random Numbers'!BT49)/2.5*Averages!$K49+(1-'Random Numbers'!BT49^0.5)*VLOOKUP($D50,Averages!$H$113:$K$117,4,0),Proj_Rounding)</f>
        <v>1</v>
      </c>
      <c r="Z50" s="6">
        <f>ROUND(EXP('Random Numbers'!BU49)/2.5*Averages!$K49+(1-'Random Numbers'!BU49^0.5)*VLOOKUP($D50,Averages!$H$113:$K$117,4,0),Proj_Rounding)</f>
        <v>1</v>
      </c>
      <c r="AA50" s="6">
        <f>ROUND(EXP('Random Numbers'!BV49)/2.5*Averages!$K49+(1-'Random Numbers'!BV49^0.5)*VLOOKUP($D50,Averages!$H$113:$K$117,4,0),Proj_Rounding)</f>
        <v>0</v>
      </c>
      <c r="AB50" s="6">
        <f>ROUND(EXP('Random Numbers'!BW49)/2.5*Averages!$K49+(1-'Random Numbers'!BW49^0.5)*VLOOKUP($D50,Averages!$H$113:$K$117,4,0),Proj_Rounding)</f>
        <v>0</v>
      </c>
      <c r="AC50" s="49">
        <f>ROUND(EXP('Random Numbers'!BX49)/2.5*Averages!$K49+(1-'Random Numbers'!BX49^0.5)*VLOOKUP($D50,Averages!$H$113:$K$117,4,0),Proj_Rounding)</f>
        <v>0</v>
      </c>
      <c r="AD50" s="69">
        <f t="shared" si="0"/>
        <v>15</v>
      </c>
    </row>
    <row r="51" spans="2:30" ht="15" customHeight="1" x14ac:dyDescent="0.35">
      <c r="B51" s="32" t="s">
        <v>26</v>
      </c>
      <c r="C51" s="51" t="s">
        <v>79</v>
      </c>
      <c r="D51" s="6" t="s">
        <v>8</v>
      </c>
      <c r="E51" s="6">
        <f>ROUND(EXP('Random Numbers'!AZ50)/2.5*Averages!$K50+(1-'Random Numbers'!AZ50^0.5)*VLOOKUP($D51,Averages!$H$113:$K$117,4,0),Proj_Rounding)</f>
        <v>2</v>
      </c>
      <c r="F51" s="6">
        <f>ROUND(EXP('Random Numbers'!BA50)/2.5*Averages!$K50+(1-'Random Numbers'!BA50^0.5)*VLOOKUP($D51,Averages!$H$113:$K$117,4,0),Proj_Rounding)</f>
        <v>1</v>
      </c>
      <c r="G51" s="6">
        <f>ROUND(EXP('Random Numbers'!BB50)/2.5*Averages!$K50+(1-'Random Numbers'!BB50^0.5)*VLOOKUP($D51,Averages!$H$113:$K$117,4,0),Proj_Rounding)</f>
        <v>1</v>
      </c>
      <c r="H51" s="6">
        <f>ROUND(EXP('Random Numbers'!BC50)/2.5*Averages!$K50+(1-'Random Numbers'!BC50^0.5)*VLOOKUP($D51,Averages!$H$113:$K$117,4,0),Proj_Rounding)</f>
        <v>1</v>
      </c>
      <c r="I51" s="6">
        <f>ROUND(EXP('Random Numbers'!BD50)/2.5*Averages!$K50+(1-'Random Numbers'!BD50^0.5)*VLOOKUP($D51,Averages!$H$113:$K$117,4,0),Proj_Rounding)</f>
        <v>1</v>
      </c>
      <c r="J51" s="6">
        <f>ROUND(EXP('Random Numbers'!BE50)/2.5*Averages!$K50+(1-'Random Numbers'!BE50^0.5)*VLOOKUP($D51,Averages!$H$113:$K$117,4,0),Proj_Rounding)</f>
        <v>2</v>
      </c>
      <c r="K51" s="6">
        <f>ROUND(EXP('Random Numbers'!BF50)/2.5*Averages!$K50+(1-'Random Numbers'!BF50^0.5)*VLOOKUP($D51,Averages!$H$113:$K$117,4,0),Proj_Rounding)</f>
        <v>1</v>
      </c>
      <c r="L51" s="6">
        <f>ROUND(EXP('Random Numbers'!BG50)/2.5*Averages!$K50+(1-'Random Numbers'!BG50^0.5)*VLOOKUP($D51,Averages!$H$113:$K$117,4,0),Proj_Rounding)</f>
        <v>2</v>
      </c>
      <c r="M51" s="6">
        <f>ROUND(EXP('Random Numbers'!BH50)/2.5*Averages!$K50+(1-'Random Numbers'!BH50^0.5)*VLOOKUP($D51,Averages!$H$113:$K$117,4,0),Proj_Rounding)</f>
        <v>1</v>
      </c>
      <c r="N51" s="6">
        <f>ROUND(EXP('Random Numbers'!BI50)/2.5*Averages!$K50+(1-'Random Numbers'!BI50^0.5)*VLOOKUP($D51,Averages!$H$113:$K$117,4,0),Proj_Rounding)</f>
        <v>1</v>
      </c>
      <c r="O51" s="6">
        <f>ROUND(EXP('Random Numbers'!BJ50)/2.5*Averages!$K50+(1-'Random Numbers'!BJ50^0.5)*VLOOKUP($D51,Averages!$H$113:$K$117,4,0),Proj_Rounding)</f>
        <v>2</v>
      </c>
      <c r="P51" s="6">
        <f>ROUND(EXP('Random Numbers'!BK50)/2.5*Averages!$K50+(1-'Random Numbers'!BK50^0.5)*VLOOKUP($D51,Averages!$H$113:$K$117,4,0),Proj_Rounding)</f>
        <v>1</v>
      </c>
      <c r="Q51" s="6">
        <f>ROUND(EXP('Random Numbers'!BL50)/2.5*Averages!$K50+(1-'Random Numbers'!BL50^0.5)*VLOOKUP($D51,Averages!$H$113:$K$117,4,0),Proj_Rounding)</f>
        <v>1</v>
      </c>
      <c r="R51" s="6">
        <f>ROUND(EXP('Random Numbers'!BM50)/2.5*Averages!$K50+(1-'Random Numbers'!BM50^0.5)*VLOOKUP($D51,Averages!$H$113:$K$117,4,0),Proj_Rounding)</f>
        <v>1</v>
      </c>
      <c r="S51" s="6">
        <f>ROUND(EXP('Random Numbers'!BN50)/2.5*Averages!$K50+(1-'Random Numbers'!BN50^0.5)*VLOOKUP($D51,Averages!$H$113:$K$117,4,0),Proj_Rounding)</f>
        <v>1</v>
      </c>
      <c r="T51" s="6">
        <f>ROUND(EXP('Random Numbers'!BO50)/2.5*Averages!$K50+(1-'Random Numbers'!BO50^0.5)*VLOOKUP($D51,Averages!$H$113:$K$117,4,0),Proj_Rounding)</f>
        <v>1</v>
      </c>
      <c r="U51" s="6">
        <f>ROUND(EXP('Random Numbers'!BP50)/2.5*Averages!$K50+(1-'Random Numbers'!BP50^0.5)*VLOOKUP($D51,Averages!$H$113:$K$117,4,0),Proj_Rounding)</f>
        <v>2</v>
      </c>
      <c r="V51" s="6">
        <f>ROUND(EXP('Random Numbers'!BQ50)/2.5*Averages!$K50+(1-'Random Numbers'!BQ50^0.5)*VLOOKUP($D51,Averages!$H$113:$K$117,4,0),Proj_Rounding)</f>
        <v>2</v>
      </c>
      <c r="W51" s="6">
        <f>ROUND(EXP('Random Numbers'!BR50)/2.5*Averages!$K50+(1-'Random Numbers'!BR50^0.5)*VLOOKUP($D51,Averages!$H$113:$K$117,4,0),Proj_Rounding)</f>
        <v>1</v>
      </c>
      <c r="X51" s="6">
        <f>ROUND(EXP('Random Numbers'!BS50)/2.5*Averages!$K50+(1-'Random Numbers'!BS50^0.5)*VLOOKUP($D51,Averages!$H$113:$K$117,4,0),Proj_Rounding)</f>
        <v>2</v>
      </c>
      <c r="Y51" s="6">
        <f>ROUND(EXP('Random Numbers'!BT50)/2.5*Averages!$K50+(1-'Random Numbers'!BT50^0.5)*VLOOKUP($D51,Averages!$H$113:$K$117,4,0),Proj_Rounding)</f>
        <v>2</v>
      </c>
      <c r="Z51" s="6">
        <f>ROUND(EXP('Random Numbers'!BU50)/2.5*Averages!$K50+(1-'Random Numbers'!BU50^0.5)*VLOOKUP($D51,Averages!$H$113:$K$117,4,0),Proj_Rounding)</f>
        <v>1</v>
      </c>
      <c r="AA51" s="6">
        <f>ROUND(EXP('Random Numbers'!BV50)/2.5*Averages!$K50+(1-'Random Numbers'!BV50^0.5)*VLOOKUP($D51,Averages!$H$113:$K$117,4,0),Proj_Rounding)</f>
        <v>1</v>
      </c>
      <c r="AB51" s="6">
        <f>ROUND(EXP('Random Numbers'!BW50)/2.5*Averages!$K50+(1-'Random Numbers'!BW50^0.5)*VLOOKUP($D51,Averages!$H$113:$K$117,4,0),Proj_Rounding)</f>
        <v>1</v>
      </c>
      <c r="AC51" s="49">
        <f>ROUND(EXP('Random Numbers'!BX50)/2.5*Averages!$K50+(1-'Random Numbers'!BX50^0.5)*VLOOKUP($D51,Averages!$H$113:$K$117,4,0),Proj_Rounding)</f>
        <v>1</v>
      </c>
      <c r="AD51" s="69">
        <f t="shared" si="0"/>
        <v>33</v>
      </c>
    </row>
    <row r="52" spans="2:30" ht="15" customHeight="1" x14ac:dyDescent="0.35">
      <c r="B52" s="32" t="s">
        <v>26</v>
      </c>
      <c r="C52" s="51" t="s">
        <v>80</v>
      </c>
      <c r="D52" s="6" t="s">
        <v>9</v>
      </c>
      <c r="E52" s="6">
        <f>ROUND(EXP('Random Numbers'!AZ51)/2.5*Averages!$K51+(1-'Random Numbers'!AZ51^0.5)*VLOOKUP($D52,Averages!$H$113:$K$117,4,0),Proj_Rounding)</f>
        <v>2</v>
      </c>
      <c r="F52" s="6">
        <f>ROUND(EXP('Random Numbers'!BA51)/2.5*Averages!$K51+(1-'Random Numbers'!BA51^0.5)*VLOOKUP($D52,Averages!$H$113:$K$117,4,0),Proj_Rounding)</f>
        <v>2</v>
      </c>
      <c r="G52" s="6">
        <f>ROUND(EXP('Random Numbers'!BB51)/2.5*Averages!$K51+(1-'Random Numbers'!BB51^0.5)*VLOOKUP($D52,Averages!$H$113:$K$117,4,0),Proj_Rounding)</f>
        <v>2</v>
      </c>
      <c r="H52" s="6">
        <f>ROUND(EXP('Random Numbers'!BC51)/2.5*Averages!$K51+(1-'Random Numbers'!BC51^0.5)*VLOOKUP($D52,Averages!$H$113:$K$117,4,0),Proj_Rounding)</f>
        <v>2</v>
      </c>
      <c r="I52" s="6">
        <f>ROUND(EXP('Random Numbers'!BD51)/2.5*Averages!$K51+(1-'Random Numbers'!BD51^0.5)*VLOOKUP($D52,Averages!$H$113:$K$117,4,0),Proj_Rounding)</f>
        <v>2</v>
      </c>
      <c r="J52" s="6">
        <f>ROUND(EXP('Random Numbers'!BE51)/2.5*Averages!$K51+(1-'Random Numbers'!BE51^0.5)*VLOOKUP($D52,Averages!$H$113:$K$117,4,0),Proj_Rounding)</f>
        <v>2</v>
      </c>
      <c r="K52" s="6">
        <f>ROUND(EXP('Random Numbers'!BF51)/2.5*Averages!$K51+(1-'Random Numbers'!BF51^0.5)*VLOOKUP($D52,Averages!$H$113:$K$117,4,0),Proj_Rounding)</f>
        <v>2</v>
      </c>
      <c r="L52" s="6">
        <f>ROUND(EXP('Random Numbers'!BG51)/2.5*Averages!$K51+(1-'Random Numbers'!BG51^0.5)*VLOOKUP($D52,Averages!$H$113:$K$117,4,0),Proj_Rounding)</f>
        <v>2</v>
      </c>
      <c r="M52" s="6">
        <f>ROUND(EXP('Random Numbers'!BH51)/2.5*Averages!$K51+(1-'Random Numbers'!BH51^0.5)*VLOOKUP($D52,Averages!$H$113:$K$117,4,0),Proj_Rounding)</f>
        <v>2</v>
      </c>
      <c r="N52" s="6">
        <f>ROUND(EXP('Random Numbers'!BI51)/2.5*Averages!$K51+(1-'Random Numbers'!BI51^0.5)*VLOOKUP($D52,Averages!$H$113:$K$117,4,0),Proj_Rounding)</f>
        <v>2</v>
      </c>
      <c r="O52" s="6">
        <f>ROUND(EXP('Random Numbers'!BJ51)/2.5*Averages!$K51+(1-'Random Numbers'!BJ51^0.5)*VLOOKUP($D52,Averages!$H$113:$K$117,4,0),Proj_Rounding)</f>
        <v>2</v>
      </c>
      <c r="P52" s="6">
        <f>ROUND(EXP('Random Numbers'!BK51)/2.5*Averages!$K51+(1-'Random Numbers'!BK51^0.5)*VLOOKUP($D52,Averages!$H$113:$K$117,4,0),Proj_Rounding)</f>
        <v>2</v>
      </c>
      <c r="Q52" s="6">
        <f>ROUND(EXP('Random Numbers'!BL51)/2.5*Averages!$K51+(1-'Random Numbers'!BL51^0.5)*VLOOKUP($D52,Averages!$H$113:$K$117,4,0),Proj_Rounding)</f>
        <v>2</v>
      </c>
      <c r="R52" s="6">
        <f>ROUND(EXP('Random Numbers'!BM51)/2.5*Averages!$K51+(1-'Random Numbers'!BM51^0.5)*VLOOKUP($D52,Averages!$H$113:$K$117,4,0),Proj_Rounding)</f>
        <v>2</v>
      </c>
      <c r="S52" s="6">
        <f>ROUND(EXP('Random Numbers'!BN51)/2.5*Averages!$K51+(1-'Random Numbers'!BN51^0.5)*VLOOKUP($D52,Averages!$H$113:$K$117,4,0),Proj_Rounding)</f>
        <v>2</v>
      </c>
      <c r="T52" s="6">
        <f>ROUND(EXP('Random Numbers'!BO51)/2.5*Averages!$K51+(1-'Random Numbers'!BO51^0.5)*VLOOKUP($D52,Averages!$H$113:$K$117,4,0),Proj_Rounding)</f>
        <v>2</v>
      </c>
      <c r="U52" s="6">
        <f>ROUND(EXP('Random Numbers'!BP51)/2.5*Averages!$K51+(1-'Random Numbers'!BP51^0.5)*VLOOKUP($D52,Averages!$H$113:$K$117,4,0),Proj_Rounding)</f>
        <v>2</v>
      </c>
      <c r="V52" s="6">
        <f>ROUND(EXP('Random Numbers'!BQ51)/2.5*Averages!$K51+(1-'Random Numbers'!BQ51^0.5)*VLOOKUP($D52,Averages!$H$113:$K$117,4,0),Proj_Rounding)</f>
        <v>2</v>
      </c>
      <c r="W52" s="6">
        <f>ROUND(EXP('Random Numbers'!BR51)/2.5*Averages!$K51+(1-'Random Numbers'!BR51^0.5)*VLOOKUP($D52,Averages!$H$113:$K$117,4,0),Proj_Rounding)</f>
        <v>2</v>
      </c>
      <c r="X52" s="6">
        <f>ROUND(EXP('Random Numbers'!BS51)/2.5*Averages!$K51+(1-'Random Numbers'!BS51^0.5)*VLOOKUP($D52,Averages!$H$113:$K$117,4,0),Proj_Rounding)</f>
        <v>2</v>
      </c>
      <c r="Y52" s="6">
        <f>ROUND(EXP('Random Numbers'!BT51)/2.5*Averages!$K51+(1-'Random Numbers'!BT51^0.5)*VLOOKUP($D52,Averages!$H$113:$K$117,4,0),Proj_Rounding)</f>
        <v>2</v>
      </c>
      <c r="Z52" s="6">
        <f>ROUND(EXP('Random Numbers'!BU51)/2.5*Averages!$K51+(1-'Random Numbers'!BU51^0.5)*VLOOKUP($D52,Averages!$H$113:$K$117,4,0),Proj_Rounding)</f>
        <v>2</v>
      </c>
      <c r="AA52" s="6">
        <f>ROUND(EXP('Random Numbers'!BV51)/2.5*Averages!$K51+(1-'Random Numbers'!BV51^0.5)*VLOOKUP($D52,Averages!$H$113:$K$117,4,0),Proj_Rounding)</f>
        <v>2</v>
      </c>
      <c r="AB52" s="6">
        <f>ROUND(EXP('Random Numbers'!BW51)/2.5*Averages!$K51+(1-'Random Numbers'!BW51^0.5)*VLOOKUP($D52,Averages!$H$113:$K$117,4,0),Proj_Rounding)</f>
        <v>2</v>
      </c>
      <c r="AC52" s="49">
        <f>ROUND(EXP('Random Numbers'!BX51)/2.5*Averages!$K51+(1-'Random Numbers'!BX51^0.5)*VLOOKUP($D52,Averages!$H$113:$K$117,4,0),Proj_Rounding)</f>
        <v>2</v>
      </c>
      <c r="AD52" s="69">
        <f t="shared" si="0"/>
        <v>50</v>
      </c>
    </row>
    <row r="53" spans="2:30" ht="15" customHeight="1" x14ac:dyDescent="0.35">
      <c r="B53" s="32" t="s">
        <v>26</v>
      </c>
      <c r="C53" s="51" t="s">
        <v>81</v>
      </c>
      <c r="D53" s="6" t="s">
        <v>9</v>
      </c>
      <c r="E53" s="6">
        <f>ROUND(EXP('Random Numbers'!AZ52)/2.5*Averages!$K52+(1-'Random Numbers'!AZ52^0.5)*VLOOKUP($D53,Averages!$H$113:$K$117,4,0),Proj_Rounding)</f>
        <v>2</v>
      </c>
      <c r="F53" s="6">
        <f>ROUND(EXP('Random Numbers'!BA52)/2.5*Averages!$K52+(1-'Random Numbers'!BA52^0.5)*VLOOKUP($D53,Averages!$H$113:$K$117,4,0),Proj_Rounding)</f>
        <v>2</v>
      </c>
      <c r="G53" s="6">
        <f>ROUND(EXP('Random Numbers'!BB52)/2.5*Averages!$K52+(1-'Random Numbers'!BB52^0.5)*VLOOKUP($D53,Averages!$H$113:$K$117,4,0),Proj_Rounding)</f>
        <v>2</v>
      </c>
      <c r="H53" s="6">
        <f>ROUND(EXP('Random Numbers'!BC52)/2.5*Averages!$K52+(1-'Random Numbers'!BC52^0.5)*VLOOKUP($D53,Averages!$H$113:$K$117,4,0),Proj_Rounding)</f>
        <v>2</v>
      </c>
      <c r="I53" s="6">
        <f>ROUND(EXP('Random Numbers'!BD52)/2.5*Averages!$K52+(1-'Random Numbers'!BD52^0.5)*VLOOKUP($D53,Averages!$H$113:$K$117,4,0),Proj_Rounding)</f>
        <v>2</v>
      </c>
      <c r="J53" s="6">
        <f>ROUND(EXP('Random Numbers'!BE52)/2.5*Averages!$K52+(1-'Random Numbers'!BE52^0.5)*VLOOKUP($D53,Averages!$H$113:$K$117,4,0),Proj_Rounding)</f>
        <v>2</v>
      </c>
      <c r="K53" s="6">
        <f>ROUND(EXP('Random Numbers'!BF52)/2.5*Averages!$K52+(1-'Random Numbers'!BF52^0.5)*VLOOKUP($D53,Averages!$H$113:$K$117,4,0),Proj_Rounding)</f>
        <v>2</v>
      </c>
      <c r="L53" s="6">
        <f>ROUND(EXP('Random Numbers'!BG52)/2.5*Averages!$K52+(1-'Random Numbers'!BG52^0.5)*VLOOKUP($D53,Averages!$H$113:$K$117,4,0),Proj_Rounding)</f>
        <v>2</v>
      </c>
      <c r="M53" s="6">
        <f>ROUND(EXP('Random Numbers'!BH52)/2.5*Averages!$K52+(1-'Random Numbers'!BH52^0.5)*VLOOKUP($D53,Averages!$H$113:$K$117,4,0),Proj_Rounding)</f>
        <v>2</v>
      </c>
      <c r="N53" s="6">
        <f>ROUND(EXP('Random Numbers'!BI52)/2.5*Averages!$K52+(1-'Random Numbers'!BI52^0.5)*VLOOKUP($D53,Averages!$H$113:$K$117,4,0),Proj_Rounding)</f>
        <v>2</v>
      </c>
      <c r="O53" s="6">
        <f>ROUND(EXP('Random Numbers'!BJ52)/2.5*Averages!$K52+(1-'Random Numbers'!BJ52^0.5)*VLOOKUP($D53,Averages!$H$113:$K$117,4,0),Proj_Rounding)</f>
        <v>2</v>
      </c>
      <c r="P53" s="6">
        <f>ROUND(EXP('Random Numbers'!BK52)/2.5*Averages!$K52+(1-'Random Numbers'!BK52^0.5)*VLOOKUP($D53,Averages!$H$113:$K$117,4,0),Proj_Rounding)</f>
        <v>2</v>
      </c>
      <c r="Q53" s="6">
        <f>ROUND(EXP('Random Numbers'!BL52)/2.5*Averages!$K52+(1-'Random Numbers'!BL52^0.5)*VLOOKUP($D53,Averages!$H$113:$K$117,4,0),Proj_Rounding)</f>
        <v>2</v>
      </c>
      <c r="R53" s="6">
        <f>ROUND(EXP('Random Numbers'!BM52)/2.5*Averages!$K52+(1-'Random Numbers'!BM52^0.5)*VLOOKUP($D53,Averages!$H$113:$K$117,4,0),Proj_Rounding)</f>
        <v>2</v>
      </c>
      <c r="S53" s="6">
        <f>ROUND(EXP('Random Numbers'!BN52)/2.5*Averages!$K52+(1-'Random Numbers'!BN52^0.5)*VLOOKUP($D53,Averages!$H$113:$K$117,4,0),Proj_Rounding)</f>
        <v>2</v>
      </c>
      <c r="T53" s="6">
        <f>ROUND(EXP('Random Numbers'!BO52)/2.5*Averages!$K52+(1-'Random Numbers'!BO52^0.5)*VLOOKUP($D53,Averages!$H$113:$K$117,4,0),Proj_Rounding)</f>
        <v>2</v>
      </c>
      <c r="U53" s="6">
        <f>ROUND(EXP('Random Numbers'!BP52)/2.5*Averages!$K52+(1-'Random Numbers'!BP52^0.5)*VLOOKUP($D53,Averages!$H$113:$K$117,4,0),Proj_Rounding)</f>
        <v>2</v>
      </c>
      <c r="V53" s="6">
        <f>ROUND(EXP('Random Numbers'!BQ52)/2.5*Averages!$K52+(1-'Random Numbers'!BQ52^0.5)*VLOOKUP($D53,Averages!$H$113:$K$117,4,0),Proj_Rounding)</f>
        <v>2</v>
      </c>
      <c r="W53" s="6">
        <f>ROUND(EXP('Random Numbers'!BR52)/2.5*Averages!$K52+(1-'Random Numbers'!BR52^0.5)*VLOOKUP($D53,Averages!$H$113:$K$117,4,0),Proj_Rounding)</f>
        <v>2</v>
      </c>
      <c r="X53" s="6">
        <f>ROUND(EXP('Random Numbers'!BS52)/2.5*Averages!$K52+(1-'Random Numbers'!BS52^0.5)*VLOOKUP($D53,Averages!$H$113:$K$117,4,0),Proj_Rounding)</f>
        <v>2</v>
      </c>
      <c r="Y53" s="6">
        <f>ROUND(EXP('Random Numbers'!BT52)/2.5*Averages!$K52+(1-'Random Numbers'!BT52^0.5)*VLOOKUP($D53,Averages!$H$113:$K$117,4,0),Proj_Rounding)</f>
        <v>2</v>
      </c>
      <c r="Z53" s="6">
        <f>ROUND(EXP('Random Numbers'!BU52)/2.5*Averages!$K52+(1-'Random Numbers'!BU52^0.5)*VLOOKUP($D53,Averages!$H$113:$K$117,4,0),Proj_Rounding)</f>
        <v>2</v>
      </c>
      <c r="AA53" s="6">
        <f>ROUND(EXP('Random Numbers'!BV52)/2.5*Averages!$K52+(1-'Random Numbers'!BV52^0.5)*VLOOKUP($D53,Averages!$H$113:$K$117,4,0),Proj_Rounding)</f>
        <v>2</v>
      </c>
      <c r="AB53" s="6">
        <f>ROUND(EXP('Random Numbers'!BW52)/2.5*Averages!$K52+(1-'Random Numbers'!BW52^0.5)*VLOOKUP($D53,Averages!$H$113:$K$117,4,0),Proj_Rounding)</f>
        <v>2</v>
      </c>
      <c r="AC53" s="49">
        <f>ROUND(EXP('Random Numbers'!BX52)/2.5*Averages!$K52+(1-'Random Numbers'!BX52^0.5)*VLOOKUP($D53,Averages!$H$113:$K$117,4,0),Proj_Rounding)</f>
        <v>2</v>
      </c>
      <c r="AD53" s="69">
        <f t="shared" si="0"/>
        <v>50</v>
      </c>
    </row>
    <row r="54" spans="2:30" ht="15" customHeight="1" x14ac:dyDescent="0.35">
      <c r="B54" s="32" t="s">
        <v>26</v>
      </c>
      <c r="C54" s="51" t="s">
        <v>82</v>
      </c>
      <c r="D54" s="6" t="s">
        <v>9</v>
      </c>
      <c r="E54" s="6">
        <f>ROUND(EXP('Random Numbers'!AZ53)/2.5*Averages!$K53+(1-'Random Numbers'!AZ53^0.5)*VLOOKUP($D54,Averages!$H$113:$K$117,4,0),Proj_Rounding)</f>
        <v>1</v>
      </c>
      <c r="F54" s="6">
        <f>ROUND(EXP('Random Numbers'!BA53)/2.5*Averages!$K53+(1-'Random Numbers'!BA53^0.5)*VLOOKUP($D54,Averages!$H$113:$K$117,4,0),Proj_Rounding)</f>
        <v>1</v>
      </c>
      <c r="G54" s="6">
        <f>ROUND(EXP('Random Numbers'!BB53)/2.5*Averages!$K53+(1-'Random Numbers'!BB53^0.5)*VLOOKUP($D54,Averages!$H$113:$K$117,4,0),Proj_Rounding)</f>
        <v>1</v>
      </c>
      <c r="H54" s="6">
        <f>ROUND(EXP('Random Numbers'!BC53)/2.5*Averages!$K53+(1-'Random Numbers'!BC53^0.5)*VLOOKUP($D54,Averages!$H$113:$K$117,4,0),Proj_Rounding)</f>
        <v>1</v>
      </c>
      <c r="I54" s="6">
        <f>ROUND(EXP('Random Numbers'!BD53)/2.5*Averages!$K53+(1-'Random Numbers'!BD53^0.5)*VLOOKUP($D54,Averages!$H$113:$K$117,4,0),Proj_Rounding)</f>
        <v>1</v>
      </c>
      <c r="J54" s="6">
        <f>ROUND(EXP('Random Numbers'!BE53)/2.5*Averages!$K53+(1-'Random Numbers'!BE53^0.5)*VLOOKUP($D54,Averages!$H$113:$K$117,4,0),Proj_Rounding)</f>
        <v>1</v>
      </c>
      <c r="K54" s="6">
        <f>ROUND(EXP('Random Numbers'!BF53)/2.5*Averages!$K53+(1-'Random Numbers'!BF53^0.5)*VLOOKUP($D54,Averages!$H$113:$K$117,4,0),Proj_Rounding)</f>
        <v>1</v>
      </c>
      <c r="L54" s="6">
        <f>ROUND(EXP('Random Numbers'!BG53)/2.5*Averages!$K53+(1-'Random Numbers'!BG53^0.5)*VLOOKUP($D54,Averages!$H$113:$K$117,4,0),Proj_Rounding)</f>
        <v>1</v>
      </c>
      <c r="M54" s="6">
        <f>ROUND(EXP('Random Numbers'!BH53)/2.5*Averages!$K53+(1-'Random Numbers'!BH53^0.5)*VLOOKUP($D54,Averages!$H$113:$K$117,4,0),Proj_Rounding)</f>
        <v>1</v>
      </c>
      <c r="N54" s="6">
        <f>ROUND(EXP('Random Numbers'!BI53)/2.5*Averages!$K53+(1-'Random Numbers'!BI53^0.5)*VLOOKUP($D54,Averages!$H$113:$K$117,4,0),Proj_Rounding)</f>
        <v>1</v>
      </c>
      <c r="O54" s="6">
        <f>ROUND(EXP('Random Numbers'!BJ53)/2.5*Averages!$K53+(1-'Random Numbers'!BJ53^0.5)*VLOOKUP($D54,Averages!$H$113:$K$117,4,0),Proj_Rounding)</f>
        <v>1</v>
      </c>
      <c r="P54" s="6">
        <f>ROUND(EXP('Random Numbers'!BK53)/2.5*Averages!$K53+(1-'Random Numbers'!BK53^0.5)*VLOOKUP($D54,Averages!$H$113:$K$117,4,0),Proj_Rounding)</f>
        <v>1</v>
      </c>
      <c r="Q54" s="6">
        <f>ROUND(EXP('Random Numbers'!BL53)/2.5*Averages!$K53+(1-'Random Numbers'!BL53^0.5)*VLOOKUP($D54,Averages!$H$113:$K$117,4,0),Proj_Rounding)</f>
        <v>1</v>
      </c>
      <c r="R54" s="6">
        <f>ROUND(EXP('Random Numbers'!BM53)/2.5*Averages!$K53+(1-'Random Numbers'!BM53^0.5)*VLOOKUP($D54,Averages!$H$113:$K$117,4,0),Proj_Rounding)</f>
        <v>1</v>
      </c>
      <c r="S54" s="6">
        <f>ROUND(EXP('Random Numbers'!BN53)/2.5*Averages!$K53+(1-'Random Numbers'!BN53^0.5)*VLOOKUP($D54,Averages!$H$113:$K$117,4,0),Proj_Rounding)</f>
        <v>1</v>
      </c>
      <c r="T54" s="6">
        <f>ROUND(EXP('Random Numbers'!BO53)/2.5*Averages!$K53+(1-'Random Numbers'!BO53^0.5)*VLOOKUP($D54,Averages!$H$113:$K$117,4,0),Proj_Rounding)</f>
        <v>1</v>
      </c>
      <c r="U54" s="6">
        <f>ROUND(EXP('Random Numbers'!BP53)/2.5*Averages!$K53+(1-'Random Numbers'!BP53^0.5)*VLOOKUP($D54,Averages!$H$113:$K$117,4,0),Proj_Rounding)</f>
        <v>1</v>
      </c>
      <c r="V54" s="6">
        <f>ROUND(EXP('Random Numbers'!BQ53)/2.5*Averages!$K53+(1-'Random Numbers'!BQ53^0.5)*VLOOKUP($D54,Averages!$H$113:$K$117,4,0),Proj_Rounding)</f>
        <v>1</v>
      </c>
      <c r="W54" s="6">
        <f>ROUND(EXP('Random Numbers'!BR53)/2.5*Averages!$K53+(1-'Random Numbers'!BR53^0.5)*VLOOKUP($D54,Averages!$H$113:$K$117,4,0),Proj_Rounding)</f>
        <v>1</v>
      </c>
      <c r="X54" s="6">
        <f>ROUND(EXP('Random Numbers'!BS53)/2.5*Averages!$K53+(1-'Random Numbers'!BS53^0.5)*VLOOKUP($D54,Averages!$H$113:$K$117,4,0),Proj_Rounding)</f>
        <v>1</v>
      </c>
      <c r="Y54" s="6">
        <f>ROUND(EXP('Random Numbers'!BT53)/2.5*Averages!$K53+(1-'Random Numbers'!BT53^0.5)*VLOOKUP($D54,Averages!$H$113:$K$117,4,0),Proj_Rounding)</f>
        <v>2</v>
      </c>
      <c r="Z54" s="6">
        <f>ROUND(EXP('Random Numbers'!BU53)/2.5*Averages!$K53+(1-'Random Numbers'!BU53^0.5)*VLOOKUP($D54,Averages!$H$113:$K$117,4,0),Proj_Rounding)</f>
        <v>1</v>
      </c>
      <c r="AA54" s="6">
        <f>ROUND(EXP('Random Numbers'!BV53)/2.5*Averages!$K53+(1-'Random Numbers'!BV53^0.5)*VLOOKUP($D54,Averages!$H$113:$K$117,4,0),Proj_Rounding)</f>
        <v>1</v>
      </c>
      <c r="AB54" s="6">
        <f>ROUND(EXP('Random Numbers'!BW53)/2.5*Averages!$K53+(1-'Random Numbers'!BW53^0.5)*VLOOKUP($D54,Averages!$H$113:$K$117,4,0),Proj_Rounding)</f>
        <v>1</v>
      </c>
      <c r="AC54" s="49">
        <f>ROUND(EXP('Random Numbers'!BX53)/2.5*Averages!$K53+(1-'Random Numbers'!BX53^0.5)*VLOOKUP($D54,Averages!$H$113:$K$117,4,0),Proj_Rounding)</f>
        <v>1</v>
      </c>
      <c r="AD54" s="69">
        <f t="shared" si="0"/>
        <v>26</v>
      </c>
    </row>
    <row r="55" spans="2:30" ht="15" customHeight="1" x14ac:dyDescent="0.35">
      <c r="B55" s="32" t="s">
        <v>26</v>
      </c>
      <c r="C55" s="51" t="s">
        <v>83</v>
      </c>
      <c r="D55" s="6" t="s">
        <v>9</v>
      </c>
      <c r="E55" s="6">
        <f>ROUND(EXP('Random Numbers'!AZ54)/2.5*Averages!$K54+(1-'Random Numbers'!AZ54^0.5)*VLOOKUP($D55,Averages!$H$113:$K$117,4,0),Proj_Rounding)</f>
        <v>1</v>
      </c>
      <c r="F55" s="6">
        <f>ROUND(EXP('Random Numbers'!BA54)/2.5*Averages!$K54+(1-'Random Numbers'!BA54^0.5)*VLOOKUP($D55,Averages!$H$113:$K$117,4,0),Proj_Rounding)</f>
        <v>1</v>
      </c>
      <c r="G55" s="6">
        <f>ROUND(EXP('Random Numbers'!BB54)/2.5*Averages!$K54+(1-'Random Numbers'!BB54^0.5)*VLOOKUP($D55,Averages!$H$113:$K$117,4,0),Proj_Rounding)</f>
        <v>1</v>
      </c>
      <c r="H55" s="6">
        <f>ROUND(EXP('Random Numbers'!BC54)/2.5*Averages!$K54+(1-'Random Numbers'!BC54^0.5)*VLOOKUP($D55,Averages!$H$113:$K$117,4,0),Proj_Rounding)</f>
        <v>1</v>
      </c>
      <c r="I55" s="6">
        <f>ROUND(EXP('Random Numbers'!BD54)/2.5*Averages!$K54+(1-'Random Numbers'!BD54^0.5)*VLOOKUP($D55,Averages!$H$113:$K$117,4,0),Proj_Rounding)</f>
        <v>1</v>
      </c>
      <c r="J55" s="6">
        <f>ROUND(EXP('Random Numbers'!BE54)/2.5*Averages!$K54+(1-'Random Numbers'!BE54^0.5)*VLOOKUP($D55,Averages!$H$113:$K$117,4,0),Proj_Rounding)</f>
        <v>1</v>
      </c>
      <c r="K55" s="6">
        <f>ROUND(EXP('Random Numbers'!BF54)/2.5*Averages!$K54+(1-'Random Numbers'!BF54^0.5)*VLOOKUP($D55,Averages!$H$113:$K$117,4,0),Proj_Rounding)</f>
        <v>1</v>
      </c>
      <c r="L55" s="6">
        <f>ROUND(EXP('Random Numbers'!BG54)/2.5*Averages!$K54+(1-'Random Numbers'!BG54^0.5)*VLOOKUP($D55,Averages!$H$113:$K$117,4,0),Proj_Rounding)</f>
        <v>1</v>
      </c>
      <c r="M55" s="6">
        <f>ROUND(EXP('Random Numbers'!BH54)/2.5*Averages!$K54+(1-'Random Numbers'!BH54^0.5)*VLOOKUP($D55,Averages!$H$113:$K$117,4,0),Proj_Rounding)</f>
        <v>1</v>
      </c>
      <c r="N55" s="6">
        <f>ROUND(EXP('Random Numbers'!BI54)/2.5*Averages!$K54+(1-'Random Numbers'!BI54^0.5)*VLOOKUP($D55,Averages!$H$113:$K$117,4,0),Proj_Rounding)</f>
        <v>1</v>
      </c>
      <c r="O55" s="6">
        <f>ROUND(EXP('Random Numbers'!BJ54)/2.5*Averages!$K54+(1-'Random Numbers'!BJ54^0.5)*VLOOKUP($D55,Averages!$H$113:$K$117,4,0),Proj_Rounding)</f>
        <v>1</v>
      </c>
      <c r="P55" s="6">
        <f>ROUND(EXP('Random Numbers'!BK54)/2.5*Averages!$K54+(1-'Random Numbers'!BK54^0.5)*VLOOKUP($D55,Averages!$H$113:$K$117,4,0),Proj_Rounding)</f>
        <v>1</v>
      </c>
      <c r="Q55" s="6">
        <f>ROUND(EXP('Random Numbers'!BL54)/2.5*Averages!$K54+(1-'Random Numbers'!BL54^0.5)*VLOOKUP($D55,Averages!$H$113:$K$117,4,0),Proj_Rounding)</f>
        <v>1</v>
      </c>
      <c r="R55" s="6">
        <f>ROUND(EXP('Random Numbers'!BM54)/2.5*Averages!$K54+(1-'Random Numbers'!BM54^0.5)*VLOOKUP($D55,Averages!$H$113:$K$117,4,0),Proj_Rounding)</f>
        <v>1</v>
      </c>
      <c r="S55" s="6">
        <f>ROUND(EXP('Random Numbers'!BN54)/2.5*Averages!$K54+(1-'Random Numbers'!BN54^0.5)*VLOOKUP($D55,Averages!$H$113:$K$117,4,0),Proj_Rounding)</f>
        <v>1</v>
      </c>
      <c r="T55" s="6">
        <f>ROUND(EXP('Random Numbers'!BO54)/2.5*Averages!$K54+(1-'Random Numbers'!BO54^0.5)*VLOOKUP($D55,Averages!$H$113:$K$117,4,0),Proj_Rounding)</f>
        <v>1</v>
      </c>
      <c r="U55" s="6">
        <f>ROUND(EXP('Random Numbers'!BP54)/2.5*Averages!$K54+(1-'Random Numbers'!BP54^0.5)*VLOOKUP($D55,Averages!$H$113:$K$117,4,0),Proj_Rounding)</f>
        <v>1</v>
      </c>
      <c r="V55" s="6">
        <f>ROUND(EXP('Random Numbers'!BQ54)/2.5*Averages!$K54+(1-'Random Numbers'!BQ54^0.5)*VLOOKUP($D55,Averages!$H$113:$K$117,4,0),Proj_Rounding)</f>
        <v>1</v>
      </c>
      <c r="W55" s="6">
        <f>ROUND(EXP('Random Numbers'!BR54)/2.5*Averages!$K54+(1-'Random Numbers'!BR54^0.5)*VLOOKUP($D55,Averages!$H$113:$K$117,4,0),Proj_Rounding)</f>
        <v>1</v>
      </c>
      <c r="X55" s="6">
        <f>ROUND(EXP('Random Numbers'!BS54)/2.5*Averages!$K54+(1-'Random Numbers'!BS54^0.5)*VLOOKUP($D55,Averages!$H$113:$K$117,4,0),Proj_Rounding)</f>
        <v>1</v>
      </c>
      <c r="Y55" s="6">
        <f>ROUND(EXP('Random Numbers'!BT54)/2.5*Averages!$K54+(1-'Random Numbers'!BT54^0.5)*VLOOKUP($D55,Averages!$H$113:$K$117,4,0),Proj_Rounding)</f>
        <v>1</v>
      </c>
      <c r="Z55" s="6">
        <f>ROUND(EXP('Random Numbers'!BU54)/2.5*Averages!$K54+(1-'Random Numbers'!BU54^0.5)*VLOOKUP($D55,Averages!$H$113:$K$117,4,0),Proj_Rounding)</f>
        <v>1</v>
      </c>
      <c r="AA55" s="6">
        <f>ROUND(EXP('Random Numbers'!BV54)/2.5*Averages!$K54+(1-'Random Numbers'!BV54^0.5)*VLOOKUP($D55,Averages!$H$113:$K$117,4,0),Proj_Rounding)</f>
        <v>1</v>
      </c>
      <c r="AB55" s="6">
        <f>ROUND(EXP('Random Numbers'!BW54)/2.5*Averages!$K54+(1-'Random Numbers'!BW54^0.5)*VLOOKUP($D55,Averages!$H$113:$K$117,4,0),Proj_Rounding)</f>
        <v>1</v>
      </c>
      <c r="AC55" s="49">
        <f>ROUND(EXP('Random Numbers'!BX54)/2.5*Averages!$K54+(1-'Random Numbers'!BX54^0.5)*VLOOKUP($D55,Averages!$H$113:$K$117,4,0),Proj_Rounding)</f>
        <v>1</v>
      </c>
      <c r="AD55" s="69">
        <f t="shared" si="0"/>
        <v>25</v>
      </c>
    </row>
    <row r="56" spans="2:30" ht="15" customHeight="1" x14ac:dyDescent="0.35">
      <c r="B56" s="32" t="s">
        <v>26</v>
      </c>
      <c r="C56" s="51" t="s">
        <v>84</v>
      </c>
      <c r="D56" s="6" t="s">
        <v>10</v>
      </c>
      <c r="E56" s="6">
        <f>ROUND(EXP('Random Numbers'!AZ55)/2.5*Averages!$K55+(1-'Random Numbers'!AZ55^0.5)*VLOOKUP($D56,Averages!$H$113:$K$117,4,0),Proj_Rounding)</f>
        <v>1</v>
      </c>
      <c r="F56" s="6">
        <f>ROUND(EXP('Random Numbers'!BA55)/2.5*Averages!$K55+(1-'Random Numbers'!BA55^0.5)*VLOOKUP($D56,Averages!$H$113:$K$117,4,0),Proj_Rounding)</f>
        <v>1</v>
      </c>
      <c r="G56" s="6">
        <f>ROUND(EXP('Random Numbers'!BB55)/2.5*Averages!$K55+(1-'Random Numbers'!BB55^0.5)*VLOOKUP($D56,Averages!$H$113:$K$117,4,0),Proj_Rounding)</f>
        <v>1</v>
      </c>
      <c r="H56" s="6">
        <f>ROUND(EXP('Random Numbers'!BC55)/2.5*Averages!$K55+(1-'Random Numbers'!BC55^0.5)*VLOOKUP($D56,Averages!$H$113:$K$117,4,0),Proj_Rounding)</f>
        <v>1</v>
      </c>
      <c r="I56" s="6">
        <f>ROUND(EXP('Random Numbers'!BD55)/2.5*Averages!$K55+(1-'Random Numbers'!BD55^0.5)*VLOOKUP($D56,Averages!$H$113:$K$117,4,0),Proj_Rounding)</f>
        <v>1</v>
      </c>
      <c r="J56" s="6">
        <f>ROUND(EXP('Random Numbers'!BE55)/2.5*Averages!$K55+(1-'Random Numbers'!BE55^0.5)*VLOOKUP($D56,Averages!$H$113:$K$117,4,0),Proj_Rounding)</f>
        <v>1</v>
      </c>
      <c r="K56" s="6">
        <f>ROUND(EXP('Random Numbers'!BF55)/2.5*Averages!$K55+(1-'Random Numbers'!BF55^0.5)*VLOOKUP($D56,Averages!$H$113:$K$117,4,0),Proj_Rounding)</f>
        <v>1</v>
      </c>
      <c r="L56" s="6">
        <f>ROUND(EXP('Random Numbers'!BG55)/2.5*Averages!$K55+(1-'Random Numbers'!BG55^0.5)*VLOOKUP($D56,Averages!$H$113:$K$117,4,0),Proj_Rounding)</f>
        <v>1</v>
      </c>
      <c r="M56" s="6">
        <f>ROUND(EXP('Random Numbers'!BH55)/2.5*Averages!$K55+(1-'Random Numbers'!BH55^0.5)*VLOOKUP($D56,Averages!$H$113:$K$117,4,0),Proj_Rounding)</f>
        <v>1</v>
      </c>
      <c r="N56" s="6">
        <f>ROUND(EXP('Random Numbers'!BI55)/2.5*Averages!$K55+(1-'Random Numbers'!BI55^0.5)*VLOOKUP($D56,Averages!$H$113:$K$117,4,0),Proj_Rounding)</f>
        <v>1</v>
      </c>
      <c r="O56" s="6">
        <f>ROUND(EXP('Random Numbers'!BJ55)/2.5*Averages!$K55+(1-'Random Numbers'!BJ55^0.5)*VLOOKUP($D56,Averages!$H$113:$K$117,4,0),Proj_Rounding)</f>
        <v>1</v>
      </c>
      <c r="P56" s="6">
        <f>ROUND(EXP('Random Numbers'!BK55)/2.5*Averages!$K55+(1-'Random Numbers'!BK55^0.5)*VLOOKUP($D56,Averages!$H$113:$K$117,4,0),Proj_Rounding)</f>
        <v>1</v>
      </c>
      <c r="Q56" s="6">
        <f>ROUND(EXP('Random Numbers'!BL55)/2.5*Averages!$K55+(1-'Random Numbers'!BL55^0.5)*VLOOKUP($D56,Averages!$H$113:$K$117,4,0),Proj_Rounding)</f>
        <v>1</v>
      </c>
      <c r="R56" s="6">
        <f>ROUND(EXP('Random Numbers'!BM55)/2.5*Averages!$K55+(1-'Random Numbers'!BM55^0.5)*VLOOKUP($D56,Averages!$H$113:$K$117,4,0),Proj_Rounding)</f>
        <v>1</v>
      </c>
      <c r="S56" s="6">
        <f>ROUND(EXP('Random Numbers'!BN55)/2.5*Averages!$K55+(1-'Random Numbers'!BN55^0.5)*VLOOKUP($D56,Averages!$H$113:$K$117,4,0),Proj_Rounding)</f>
        <v>1</v>
      </c>
      <c r="T56" s="6">
        <f>ROUND(EXP('Random Numbers'!BO55)/2.5*Averages!$K55+(1-'Random Numbers'!BO55^0.5)*VLOOKUP($D56,Averages!$H$113:$K$117,4,0),Proj_Rounding)</f>
        <v>1</v>
      </c>
      <c r="U56" s="6">
        <f>ROUND(EXP('Random Numbers'!BP55)/2.5*Averages!$K55+(1-'Random Numbers'!BP55^0.5)*VLOOKUP($D56,Averages!$H$113:$K$117,4,0),Proj_Rounding)</f>
        <v>1</v>
      </c>
      <c r="V56" s="6">
        <f>ROUND(EXP('Random Numbers'!BQ55)/2.5*Averages!$K55+(1-'Random Numbers'!BQ55^0.5)*VLOOKUP($D56,Averages!$H$113:$K$117,4,0),Proj_Rounding)</f>
        <v>1</v>
      </c>
      <c r="W56" s="6">
        <f>ROUND(EXP('Random Numbers'!BR55)/2.5*Averages!$K55+(1-'Random Numbers'!BR55^0.5)*VLOOKUP($D56,Averages!$H$113:$K$117,4,0),Proj_Rounding)</f>
        <v>1</v>
      </c>
      <c r="X56" s="6">
        <f>ROUND(EXP('Random Numbers'!BS55)/2.5*Averages!$K55+(1-'Random Numbers'!BS55^0.5)*VLOOKUP($D56,Averages!$H$113:$K$117,4,0),Proj_Rounding)</f>
        <v>1</v>
      </c>
      <c r="Y56" s="6">
        <f>ROUND(EXP('Random Numbers'!BT55)/2.5*Averages!$K55+(1-'Random Numbers'!BT55^0.5)*VLOOKUP($D56,Averages!$H$113:$K$117,4,0),Proj_Rounding)</f>
        <v>1</v>
      </c>
      <c r="Z56" s="6">
        <f>ROUND(EXP('Random Numbers'!BU55)/2.5*Averages!$K55+(1-'Random Numbers'!BU55^0.5)*VLOOKUP($D56,Averages!$H$113:$K$117,4,0),Proj_Rounding)</f>
        <v>1</v>
      </c>
      <c r="AA56" s="6">
        <f>ROUND(EXP('Random Numbers'!BV55)/2.5*Averages!$K55+(1-'Random Numbers'!BV55^0.5)*VLOOKUP($D56,Averages!$H$113:$K$117,4,0),Proj_Rounding)</f>
        <v>1</v>
      </c>
      <c r="AB56" s="6">
        <f>ROUND(EXP('Random Numbers'!BW55)/2.5*Averages!$K55+(1-'Random Numbers'!BW55^0.5)*VLOOKUP($D56,Averages!$H$113:$K$117,4,0),Proj_Rounding)</f>
        <v>1</v>
      </c>
      <c r="AC56" s="49">
        <f>ROUND(EXP('Random Numbers'!BX55)/2.5*Averages!$K55+(1-'Random Numbers'!BX55^0.5)*VLOOKUP($D56,Averages!$H$113:$K$117,4,0),Proj_Rounding)</f>
        <v>1</v>
      </c>
      <c r="AD56" s="69">
        <f t="shared" si="0"/>
        <v>25</v>
      </c>
    </row>
    <row r="57" spans="2:30" ht="15" customHeight="1" x14ac:dyDescent="0.35">
      <c r="B57" s="32" t="s">
        <v>26</v>
      </c>
      <c r="C57" s="51" t="s">
        <v>85</v>
      </c>
      <c r="D57" s="6" t="s">
        <v>10</v>
      </c>
      <c r="E57" s="6">
        <f>ROUND(EXP('Random Numbers'!AZ56)/2.5*Averages!$K56+(1-'Random Numbers'!AZ56^0.5)*VLOOKUP($D57,Averages!$H$113:$K$117,4,0),Proj_Rounding)</f>
        <v>2</v>
      </c>
      <c r="F57" s="6">
        <f>ROUND(EXP('Random Numbers'!BA56)/2.5*Averages!$K56+(1-'Random Numbers'!BA56^0.5)*VLOOKUP($D57,Averages!$H$113:$K$117,4,0),Proj_Rounding)</f>
        <v>1</v>
      </c>
      <c r="G57" s="6">
        <f>ROUND(EXP('Random Numbers'!BB56)/2.5*Averages!$K56+(1-'Random Numbers'!BB56^0.5)*VLOOKUP($D57,Averages!$H$113:$K$117,4,0),Proj_Rounding)</f>
        <v>2</v>
      </c>
      <c r="H57" s="6">
        <f>ROUND(EXP('Random Numbers'!BC56)/2.5*Averages!$K56+(1-'Random Numbers'!BC56^0.5)*VLOOKUP($D57,Averages!$H$113:$K$117,4,0),Proj_Rounding)</f>
        <v>2</v>
      </c>
      <c r="I57" s="6">
        <f>ROUND(EXP('Random Numbers'!BD56)/2.5*Averages!$K56+(1-'Random Numbers'!BD56^0.5)*VLOOKUP($D57,Averages!$H$113:$K$117,4,0),Proj_Rounding)</f>
        <v>2</v>
      </c>
      <c r="J57" s="6">
        <f>ROUND(EXP('Random Numbers'!BE56)/2.5*Averages!$K56+(1-'Random Numbers'!BE56^0.5)*VLOOKUP($D57,Averages!$H$113:$K$117,4,0),Proj_Rounding)</f>
        <v>2</v>
      </c>
      <c r="K57" s="6">
        <f>ROUND(EXP('Random Numbers'!BF56)/2.5*Averages!$K56+(1-'Random Numbers'!BF56^0.5)*VLOOKUP($D57,Averages!$H$113:$K$117,4,0),Proj_Rounding)</f>
        <v>2</v>
      </c>
      <c r="L57" s="6">
        <f>ROUND(EXP('Random Numbers'!BG56)/2.5*Averages!$K56+(1-'Random Numbers'!BG56^0.5)*VLOOKUP($D57,Averages!$H$113:$K$117,4,0),Proj_Rounding)</f>
        <v>2</v>
      </c>
      <c r="M57" s="6">
        <f>ROUND(EXP('Random Numbers'!BH56)/2.5*Averages!$K56+(1-'Random Numbers'!BH56^0.5)*VLOOKUP($D57,Averages!$H$113:$K$117,4,0),Proj_Rounding)</f>
        <v>2</v>
      </c>
      <c r="N57" s="6">
        <f>ROUND(EXP('Random Numbers'!BI56)/2.5*Averages!$K56+(1-'Random Numbers'!BI56^0.5)*VLOOKUP($D57,Averages!$H$113:$K$117,4,0),Proj_Rounding)</f>
        <v>2</v>
      </c>
      <c r="O57" s="6">
        <f>ROUND(EXP('Random Numbers'!BJ56)/2.5*Averages!$K56+(1-'Random Numbers'!BJ56^0.5)*VLOOKUP($D57,Averages!$H$113:$K$117,4,0),Proj_Rounding)</f>
        <v>2</v>
      </c>
      <c r="P57" s="6">
        <f>ROUND(EXP('Random Numbers'!BK56)/2.5*Averages!$K56+(1-'Random Numbers'!BK56^0.5)*VLOOKUP($D57,Averages!$H$113:$K$117,4,0),Proj_Rounding)</f>
        <v>2</v>
      </c>
      <c r="Q57" s="6">
        <f>ROUND(EXP('Random Numbers'!BL56)/2.5*Averages!$K56+(1-'Random Numbers'!BL56^0.5)*VLOOKUP($D57,Averages!$H$113:$K$117,4,0),Proj_Rounding)</f>
        <v>2</v>
      </c>
      <c r="R57" s="6">
        <f>ROUND(EXP('Random Numbers'!BM56)/2.5*Averages!$K56+(1-'Random Numbers'!BM56^0.5)*VLOOKUP($D57,Averages!$H$113:$K$117,4,0),Proj_Rounding)</f>
        <v>2</v>
      </c>
      <c r="S57" s="6">
        <f>ROUND(EXP('Random Numbers'!BN56)/2.5*Averages!$K56+(1-'Random Numbers'!BN56^0.5)*VLOOKUP($D57,Averages!$H$113:$K$117,4,0),Proj_Rounding)</f>
        <v>2</v>
      </c>
      <c r="T57" s="6">
        <f>ROUND(EXP('Random Numbers'!BO56)/2.5*Averages!$K56+(1-'Random Numbers'!BO56^0.5)*VLOOKUP($D57,Averages!$H$113:$K$117,4,0),Proj_Rounding)</f>
        <v>1</v>
      </c>
      <c r="U57" s="6">
        <f>ROUND(EXP('Random Numbers'!BP56)/2.5*Averages!$K56+(1-'Random Numbers'!BP56^0.5)*VLOOKUP($D57,Averages!$H$113:$K$117,4,0),Proj_Rounding)</f>
        <v>2</v>
      </c>
      <c r="V57" s="6">
        <f>ROUND(EXP('Random Numbers'!BQ56)/2.5*Averages!$K56+(1-'Random Numbers'!BQ56^0.5)*VLOOKUP($D57,Averages!$H$113:$K$117,4,0),Proj_Rounding)</f>
        <v>2</v>
      </c>
      <c r="W57" s="6">
        <f>ROUND(EXP('Random Numbers'!BR56)/2.5*Averages!$K56+(1-'Random Numbers'!BR56^0.5)*VLOOKUP($D57,Averages!$H$113:$K$117,4,0),Proj_Rounding)</f>
        <v>2</v>
      </c>
      <c r="X57" s="6">
        <f>ROUND(EXP('Random Numbers'!BS56)/2.5*Averages!$K56+(1-'Random Numbers'!BS56^0.5)*VLOOKUP($D57,Averages!$H$113:$K$117,4,0),Proj_Rounding)</f>
        <v>2</v>
      </c>
      <c r="Y57" s="6">
        <f>ROUND(EXP('Random Numbers'!BT56)/2.5*Averages!$K56+(1-'Random Numbers'!BT56^0.5)*VLOOKUP($D57,Averages!$H$113:$K$117,4,0),Proj_Rounding)</f>
        <v>2</v>
      </c>
      <c r="Z57" s="6">
        <f>ROUND(EXP('Random Numbers'!BU56)/2.5*Averages!$K56+(1-'Random Numbers'!BU56^0.5)*VLOOKUP($D57,Averages!$H$113:$K$117,4,0),Proj_Rounding)</f>
        <v>2</v>
      </c>
      <c r="AA57" s="6">
        <f>ROUND(EXP('Random Numbers'!BV56)/2.5*Averages!$K56+(1-'Random Numbers'!BV56^0.5)*VLOOKUP($D57,Averages!$H$113:$K$117,4,0),Proj_Rounding)</f>
        <v>2</v>
      </c>
      <c r="AB57" s="6">
        <f>ROUND(EXP('Random Numbers'!BW56)/2.5*Averages!$K56+(1-'Random Numbers'!BW56^0.5)*VLOOKUP($D57,Averages!$H$113:$K$117,4,0),Proj_Rounding)</f>
        <v>2</v>
      </c>
      <c r="AC57" s="49">
        <f>ROUND(EXP('Random Numbers'!BX56)/2.5*Averages!$K56+(1-'Random Numbers'!BX56^0.5)*VLOOKUP($D57,Averages!$H$113:$K$117,4,0),Proj_Rounding)</f>
        <v>2</v>
      </c>
      <c r="AD57" s="69">
        <f t="shared" si="0"/>
        <v>48</v>
      </c>
    </row>
    <row r="58" spans="2:30" ht="15" customHeight="1" x14ac:dyDescent="0.35">
      <c r="B58" s="32" t="s">
        <v>26</v>
      </c>
      <c r="C58" s="51" t="s">
        <v>86</v>
      </c>
      <c r="D58" s="6" t="s">
        <v>11</v>
      </c>
      <c r="E58" s="6">
        <f>ROUND(EXP('Random Numbers'!AZ57)/2.5*Averages!$K57+(1-'Random Numbers'!AZ57^0.5)*VLOOKUP($D58,Averages!$H$113:$K$117,4,0),Proj_Rounding)</f>
        <v>4</v>
      </c>
      <c r="F58" s="6">
        <f>ROUND(EXP('Random Numbers'!BA57)/2.5*Averages!$K57+(1-'Random Numbers'!BA57^0.5)*VLOOKUP($D58,Averages!$H$113:$K$117,4,0),Proj_Rounding)</f>
        <v>4</v>
      </c>
      <c r="G58" s="6">
        <f>ROUND(EXP('Random Numbers'!BB57)/2.5*Averages!$K57+(1-'Random Numbers'!BB57^0.5)*VLOOKUP($D58,Averages!$H$113:$K$117,4,0),Proj_Rounding)</f>
        <v>3</v>
      </c>
      <c r="H58" s="6">
        <f>ROUND(EXP('Random Numbers'!BC57)/2.5*Averages!$K57+(1-'Random Numbers'!BC57^0.5)*VLOOKUP($D58,Averages!$H$113:$K$117,4,0),Proj_Rounding)</f>
        <v>3</v>
      </c>
      <c r="I58" s="6">
        <f>ROUND(EXP('Random Numbers'!BD57)/2.5*Averages!$K57+(1-'Random Numbers'!BD57^0.5)*VLOOKUP($D58,Averages!$H$113:$K$117,4,0),Proj_Rounding)</f>
        <v>4</v>
      </c>
      <c r="J58" s="6">
        <f>ROUND(EXP('Random Numbers'!BE57)/2.5*Averages!$K57+(1-'Random Numbers'!BE57^0.5)*VLOOKUP($D58,Averages!$H$113:$K$117,4,0),Proj_Rounding)</f>
        <v>3</v>
      </c>
      <c r="K58" s="6">
        <f>ROUND(EXP('Random Numbers'!BF57)/2.5*Averages!$K57+(1-'Random Numbers'!BF57^0.5)*VLOOKUP($D58,Averages!$H$113:$K$117,4,0),Proj_Rounding)</f>
        <v>3</v>
      </c>
      <c r="L58" s="6">
        <f>ROUND(EXP('Random Numbers'!BG57)/2.5*Averages!$K57+(1-'Random Numbers'!BG57^0.5)*VLOOKUP($D58,Averages!$H$113:$K$117,4,0),Proj_Rounding)</f>
        <v>3</v>
      </c>
      <c r="M58" s="6">
        <f>ROUND(EXP('Random Numbers'!BH57)/2.5*Averages!$K57+(1-'Random Numbers'!BH57^0.5)*VLOOKUP($D58,Averages!$H$113:$K$117,4,0),Proj_Rounding)</f>
        <v>4</v>
      </c>
      <c r="N58" s="6">
        <f>ROUND(EXP('Random Numbers'!BI57)/2.5*Averages!$K57+(1-'Random Numbers'!BI57^0.5)*VLOOKUP($D58,Averages!$H$113:$K$117,4,0),Proj_Rounding)</f>
        <v>5</v>
      </c>
      <c r="O58" s="6">
        <f>ROUND(EXP('Random Numbers'!BJ57)/2.5*Averages!$K57+(1-'Random Numbers'!BJ57^0.5)*VLOOKUP($D58,Averages!$H$113:$K$117,4,0),Proj_Rounding)</f>
        <v>3</v>
      </c>
      <c r="P58" s="6">
        <f>ROUND(EXP('Random Numbers'!BK57)/2.5*Averages!$K57+(1-'Random Numbers'!BK57^0.5)*VLOOKUP($D58,Averages!$H$113:$K$117,4,0),Proj_Rounding)</f>
        <v>4</v>
      </c>
      <c r="Q58" s="6">
        <f>ROUND(EXP('Random Numbers'!BL57)/2.5*Averages!$K57+(1-'Random Numbers'!BL57^0.5)*VLOOKUP($D58,Averages!$H$113:$K$117,4,0),Proj_Rounding)</f>
        <v>4</v>
      </c>
      <c r="R58" s="6">
        <f>ROUND(EXP('Random Numbers'!BM57)/2.5*Averages!$K57+(1-'Random Numbers'!BM57^0.5)*VLOOKUP($D58,Averages!$H$113:$K$117,4,0),Proj_Rounding)</f>
        <v>4</v>
      </c>
      <c r="S58" s="6">
        <f>ROUND(EXP('Random Numbers'!BN57)/2.5*Averages!$K57+(1-'Random Numbers'!BN57^0.5)*VLOOKUP($D58,Averages!$H$113:$K$117,4,0),Proj_Rounding)</f>
        <v>3</v>
      </c>
      <c r="T58" s="6">
        <f>ROUND(EXP('Random Numbers'!BO57)/2.5*Averages!$K57+(1-'Random Numbers'!BO57^0.5)*VLOOKUP($D58,Averages!$H$113:$K$117,4,0),Proj_Rounding)</f>
        <v>4</v>
      </c>
      <c r="U58" s="6">
        <f>ROUND(EXP('Random Numbers'!BP57)/2.5*Averages!$K57+(1-'Random Numbers'!BP57^0.5)*VLOOKUP($D58,Averages!$H$113:$K$117,4,0),Proj_Rounding)</f>
        <v>4</v>
      </c>
      <c r="V58" s="6">
        <f>ROUND(EXP('Random Numbers'!BQ57)/2.5*Averages!$K57+(1-'Random Numbers'!BQ57^0.5)*VLOOKUP($D58,Averages!$H$113:$K$117,4,0),Proj_Rounding)</f>
        <v>4</v>
      </c>
      <c r="W58" s="6">
        <f>ROUND(EXP('Random Numbers'!BR57)/2.5*Averages!$K57+(1-'Random Numbers'!BR57^0.5)*VLOOKUP($D58,Averages!$H$113:$K$117,4,0),Proj_Rounding)</f>
        <v>3</v>
      </c>
      <c r="X58" s="6">
        <f>ROUND(EXP('Random Numbers'!BS57)/2.5*Averages!$K57+(1-'Random Numbers'!BS57^0.5)*VLOOKUP($D58,Averages!$H$113:$K$117,4,0),Proj_Rounding)</f>
        <v>3</v>
      </c>
      <c r="Y58" s="6">
        <f>ROUND(EXP('Random Numbers'!BT57)/2.5*Averages!$K57+(1-'Random Numbers'!BT57^0.5)*VLOOKUP($D58,Averages!$H$113:$K$117,4,0),Proj_Rounding)</f>
        <v>4</v>
      </c>
      <c r="Z58" s="6">
        <f>ROUND(EXP('Random Numbers'!BU57)/2.5*Averages!$K57+(1-'Random Numbers'!BU57^0.5)*VLOOKUP($D58,Averages!$H$113:$K$117,4,0),Proj_Rounding)</f>
        <v>3</v>
      </c>
      <c r="AA58" s="6">
        <f>ROUND(EXP('Random Numbers'!BV57)/2.5*Averages!$K57+(1-'Random Numbers'!BV57^0.5)*VLOOKUP($D58,Averages!$H$113:$K$117,4,0),Proj_Rounding)</f>
        <v>3</v>
      </c>
      <c r="AB58" s="6">
        <f>ROUND(EXP('Random Numbers'!BW57)/2.5*Averages!$K57+(1-'Random Numbers'!BW57^0.5)*VLOOKUP($D58,Averages!$H$113:$K$117,4,0),Proj_Rounding)</f>
        <v>4</v>
      </c>
      <c r="AC58" s="49">
        <f>ROUND(EXP('Random Numbers'!BX57)/2.5*Averages!$K57+(1-'Random Numbers'!BX57^0.5)*VLOOKUP($D58,Averages!$H$113:$K$117,4,0),Proj_Rounding)</f>
        <v>3</v>
      </c>
      <c r="AD58" s="69">
        <f t="shared" si="0"/>
        <v>89</v>
      </c>
    </row>
    <row r="59" spans="2:30" ht="15" customHeight="1" x14ac:dyDescent="0.35">
      <c r="B59" s="32" t="s">
        <v>27</v>
      </c>
      <c r="C59" s="51" t="s">
        <v>87</v>
      </c>
      <c r="D59" s="6" t="s">
        <v>8</v>
      </c>
      <c r="E59" s="6">
        <f>ROUND(EXP('Random Numbers'!AZ58)/2.5*Averages!$K58+(1-'Random Numbers'!AZ58^0.5)*VLOOKUP($D59,Averages!$H$113:$K$117,4,0),Proj_Rounding)</f>
        <v>1</v>
      </c>
      <c r="F59" s="6">
        <f>ROUND(EXP('Random Numbers'!BA58)/2.5*Averages!$K58+(1-'Random Numbers'!BA58^0.5)*VLOOKUP($D59,Averages!$H$113:$K$117,4,0),Proj_Rounding)</f>
        <v>1</v>
      </c>
      <c r="G59" s="6">
        <f>ROUND(EXP('Random Numbers'!BB58)/2.5*Averages!$K58+(1-'Random Numbers'!BB58^0.5)*VLOOKUP($D59,Averages!$H$113:$K$117,4,0),Proj_Rounding)</f>
        <v>1</v>
      </c>
      <c r="H59" s="6">
        <f>ROUND(EXP('Random Numbers'!BC58)/2.5*Averages!$K58+(1-'Random Numbers'!BC58^0.5)*VLOOKUP($D59,Averages!$H$113:$K$117,4,0),Proj_Rounding)</f>
        <v>1</v>
      </c>
      <c r="I59" s="6">
        <f>ROUND(EXP('Random Numbers'!BD58)/2.5*Averages!$K58+(1-'Random Numbers'!BD58^0.5)*VLOOKUP($D59,Averages!$H$113:$K$117,4,0),Proj_Rounding)</f>
        <v>1</v>
      </c>
      <c r="J59" s="6">
        <f>ROUND(EXP('Random Numbers'!BE58)/2.5*Averages!$K58+(1-'Random Numbers'!BE58^0.5)*VLOOKUP($D59,Averages!$H$113:$K$117,4,0),Proj_Rounding)</f>
        <v>1</v>
      </c>
      <c r="K59" s="6">
        <f>ROUND(EXP('Random Numbers'!BF58)/2.5*Averages!$K58+(1-'Random Numbers'!BF58^0.5)*VLOOKUP($D59,Averages!$H$113:$K$117,4,0),Proj_Rounding)</f>
        <v>1</v>
      </c>
      <c r="L59" s="6">
        <f>ROUND(EXP('Random Numbers'!BG58)/2.5*Averages!$K58+(1-'Random Numbers'!BG58^0.5)*VLOOKUP($D59,Averages!$H$113:$K$117,4,0),Proj_Rounding)</f>
        <v>1</v>
      </c>
      <c r="M59" s="6">
        <f>ROUND(EXP('Random Numbers'!BH58)/2.5*Averages!$K58+(1-'Random Numbers'!BH58^0.5)*VLOOKUP($D59,Averages!$H$113:$K$117,4,0),Proj_Rounding)</f>
        <v>1</v>
      </c>
      <c r="N59" s="6">
        <f>ROUND(EXP('Random Numbers'!BI58)/2.5*Averages!$K58+(1-'Random Numbers'!BI58^0.5)*VLOOKUP($D59,Averages!$H$113:$K$117,4,0),Proj_Rounding)</f>
        <v>1</v>
      </c>
      <c r="O59" s="6">
        <f>ROUND(EXP('Random Numbers'!BJ58)/2.5*Averages!$K58+(1-'Random Numbers'!BJ58^0.5)*VLOOKUP($D59,Averages!$H$113:$K$117,4,0),Proj_Rounding)</f>
        <v>1</v>
      </c>
      <c r="P59" s="6">
        <f>ROUND(EXP('Random Numbers'!BK58)/2.5*Averages!$K58+(1-'Random Numbers'!BK58^0.5)*VLOOKUP($D59,Averages!$H$113:$K$117,4,0),Proj_Rounding)</f>
        <v>1</v>
      </c>
      <c r="Q59" s="6">
        <f>ROUND(EXP('Random Numbers'!BL58)/2.5*Averages!$K58+(1-'Random Numbers'!BL58^0.5)*VLOOKUP($D59,Averages!$H$113:$K$117,4,0),Proj_Rounding)</f>
        <v>1</v>
      </c>
      <c r="R59" s="6">
        <f>ROUND(EXP('Random Numbers'!BM58)/2.5*Averages!$K58+(1-'Random Numbers'!BM58^0.5)*VLOOKUP($D59,Averages!$H$113:$K$117,4,0),Proj_Rounding)</f>
        <v>1</v>
      </c>
      <c r="S59" s="6">
        <f>ROUND(EXP('Random Numbers'!BN58)/2.5*Averages!$K58+(1-'Random Numbers'!BN58^0.5)*VLOOKUP($D59,Averages!$H$113:$K$117,4,0),Proj_Rounding)</f>
        <v>1</v>
      </c>
      <c r="T59" s="6">
        <f>ROUND(EXP('Random Numbers'!BO58)/2.5*Averages!$K58+(1-'Random Numbers'!BO58^0.5)*VLOOKUP($D59,Averages!$H$113:$K$117,4,0),Proj_Rounding)</f>
        <v>1</v>
      </c>
      <c r="U59" s="6">
        <f>ROUND(EXP('Random Numbers'!BP58)/2.5*Averages!$K58+(1-'Random Numbers'!BP58^0.5)*VLOOKUP($D59,Averages!$H$113:$K$117,4,0),Proj_Rounding)</f>
        <v>1</v>
      </c>
      <c r="V59" s="6">
        <f>ROUND(EXP('Random Numbers'!BQ58)/2.5*Averages!$K58+(1-'Random Numbers'!BQ58^0.5)*VLOOKUP($D59,Averages!$H$113:$K$117,4,0),Proj_Rounding)</f>
        <v>1</v>
      </c>
      <c r="W59" s="6">
        <f>ROUND(EXP('Random Numbers'!BR58)/2.5*Averages!$K58+(1-'Random Numbers'!BR58^0.5)*VLOOKUP($D59,Averages!$H$113:$K$117,4,0),Proj_Rounding)</f>
        <v>1</v>
      </c>
      <c r="X59" s="6">
        <f>ROUND(EXP('Random Numbers'!BS58)/2.5*Averages!$K58+(1-'Random Numbers'!BS58^0.5)*VLOOKUP($D59,Averages!$H$113:$K$117,4,0),Proj_Rounding)</f>
        <v>1</v>
      </c>
      <c r="Y59" s="6">
        <f>ROUND(EXP('Random Numbers'!BT58)/2.5*Averages!$K58+(1-'Random Numbers'!BT58^0.5)*VLOOKUP($D59,Averages!$H$113:$K$117,4,0),Proj_Rounding)</f>
        <v>1</v>
      </c>
      <c r="Z59" s="6">
        <f>ROUND(EXP('Random Numbers'!BU58)/2.5*Averages!$K58+(1-'Random Numbers'!BU58^0.5)*VLOOKUP($D59,Averages!$H$113:$K$117,4,0),Proj_Rounding)</f>
        <v>1</v>
      </c>
      <c r="AA59" s="6">
        <f>ROUND(EXP('Random Numbers'!BV58)/2.5*Averages!$K58+(1-'Random Numbers'!BV58^0.5)*VLOOKUP($D59,Averages!$H$113:$K$117,4,0),Proj_Rounding)</f>
        <v>1</v>
      </c>
      <c r="AB59" s="6">
        <f>ROUND(EXP('Random Numbers'!BW58)/2.5*Averages!$K58+(1-'Random Numbers'!BW58^0.5)*VLOOKUP($D59,Averages!$H$113:$K$117,4,0),Proj_Rounding)</f>
        <v>1</v>
      </c>
      <c r="AC59" s="49">
        <f>ROUND(EXP('Random Numbers'!BX58)/2.5*Averages!$K58+(1-'Random Numbers'!BX58^0.5)*VLOOKUP($D59,Averages!$H$113:$K$117,4,0),Proj_Rounding)</f>
        <v>1</v>
      </c>
      <c r="AD59" s="69">
        <f t="shared" si="0"/>
        <v>25</v>
      </c>
    </row>
    <row r="60" spans="2:30" ht="15" customHeight="1" x14ac:dyDescent="0.35">
      <c r="B60" s="32" t="s">
        <v>27</v>
      </c>
      <c r="C60" s="51" t="s">
        <v>88</v>
      </c>
      <c r="D60" s="6" t="s">
        <v>8</v>
      </c>
      <c r="E60" s="6">
        <f>ROUND(EXP('Random Numbers'!AZ59)/2.5*Averages!$K59+(1-'Random Numbers'!AZ59^0.5)*VLOOKUP($D60,Averages!$H$113:$K$117,4,0),Proj_Rounding)</f>
        <v>0</v>
      </c>
      <c r="F60" s="6">
        <f>ROUND(EXP('Random Numbers'!BA59)/2.5*Averages!$K59+(1-'Random Numbers'!BA59^0.5)*VLOOKUP($D60,Averages!$H$113:$K$117,4,0),Proj_Rounding)</f>
        <v>1</v>
      </c>
      <c r="G60" s="6">
        <f>ROUND(EXP('Random Numbers'!BB59)/2.5*Averages!$K59+(1-'Random Numbers'!BB59^0.5)*VLOOKUP($D60,Averages!$H$113:$K$117,4,0),Proj_Rounding)</f>
        <v>1</v>
      </c>
      <c r="H60" s="6">
        <f>ROUND(EXP('Random Numbers'!BC59)/2.5*Averages!$K59+(1-'Random Numbers'!BC59^0.5)*VLOOKUP($D60,Averages!$H$113:$K$117,4,0),Proj_Rounding)</f>
        <v>1</v>
      </c>
      <c r="I60" s="6">
        <f>ROUND(EXP('Random Numbers'!BD59)/2.5*Averages!$K59+(1-'Random Numbers'!BD59^0.5)*VLOOKUP($D60,Averages!$H$113:$K$117,4,0),Proj_Rounding)</f>
        <v>1</v>
      </c>
      <c r="J60" s="6">
        <f>ROUND(EXP('Random Numbers'!BE59)/2.5*Averages!$K59+(1-'Random Numbers'!BE59^0.5)*VLOOKUP($D60,Averages!$H$113:$K$117,4,0),Proj_Rounding)</f>
        <v>1</v>
      </c>
      <c r="K60" s="6">
        <f>ROUND(EXP('Random Numbers'!BF59)/2.5*Averages!$K59+(1-'Random Numbers'!BF59^0.5)*VLOOKUP($D60,Averages!$H$113:$K$117,4,0),Proj_Rounding)</f>
        <v>0</v>
      </c>
      <c r="L60" s="6">
        <f>ROUND(EXP('Random Numbers'!BG59)/2.5*Averages!$K59+(1-'Random Numbers'!BG59^0.5)*VLOOKUP($D60,Averages!$H$113:$K$117,4,0),Proj_Rounding)</f>
        <v>0</v>
      </c>
      <c r="M60" s="6">
        <f>ROUND(EXP('Random Numbers'!BH59)/2.5*Averages!$K59+(1-'Random Numbers'!BH59^0.5)*VLOOKUP($D60,Averages!$H$113:$K$117,4,0),Proj_Rounding)</f>
        <v>0</v>
      </c>
      <c r="N60" s="6">
        <f>ROUND(EXP('Random Numbers'!BI59)/2.5*Averages!$K59+(1-'Random Numbers'!BI59^0.5)*VLOOKUP($D60,Averages!$H$113:$K$117,4,0),Proj_Rounding)</f>
        <v>1</v>
      </c>
      <c r="O60" s="6">
        <f>ROUND(EXP('Random Numbers'!BJ59)/2.5*Averages!$K59+(1-'Random Numbers'!BJ59^0.5)*VLOOKUP($D60,Averages!$H$113:$K$117,4,0),Proj_Rounding)</f>
        <v>0</v>
      </c>
      <c r="P60" s="6">
        <f>ROUND(EXP('Random Numbers'!BK59)/2.5*Averages!$K59+(1-'Random Numbers'!BK59^0.5)*VLOOKUP($D60,Averages!$H$113:$K$117,4,0),Proj_Rounding)</f>
        <v>0</v>
      </c>
      <c r="Q60" s="6">
        <f>ROUND(EXP('Random Numbers'!BL59)/2.5*Averages!$K59+(1-'Random Numbers'!BL59^0.5)*VLOOKUP($D60,Averages!$H$113:$K$117,4,0),Proj_Rounding)</f>
        <v>0</v>
      </c>
      <c r="R60" s="6">
        <f>ROUND(EXP('Random Numbers'!BM59)/2.5*Averages!$K59+(1-'Random Numbers'!BM59^0.5)*VLOOKUP($D60,Averages!$H$113:$K$117,4,0),Proj_Rounding)</f>
        <v>1</v>
      </c>
      <c r="S60" s="6">
        <f>ROUND(EXP('Random Numbers'!BN59)/2.5*Averages!$K59+(1-'Random Numbers'!BN59^0.5)*VLOOKUP($D60,Averages!$H$113:$K$117,4,0),Proj_Rounding)</f>
        <v>1</v>
      </c>
      <c r="T60" s="6">
        <f>ROUND(EXP('Random Numbers'!BO59)/2.5*Averages!$K59+(1-'Random Numbers'!BO59^0.5)*VLOOKUP($D60,Averages!$H$113:$K$117,4,0),Proj_Rounding)</f>
        <v>0</v>
      </c>
      <c r="U60" s="6">
        <f>ROUND(EXP('Random Numbers'!BP59)/2.5*Averages!$K59+(1-'Random Numbers'!BP59^0.5)*VLOOKUP($D60,Averages!$H$113:$K$117,4,0),Proj_Rounding)</f>
        <v>1</v>
      </c>
      <c r="V60" s="6">
        <f>ROUND(EXP('Random Numbers'!BQ59)/2.5*Averages!$K59+(1-'Random Numbers'!BQ59^0.5)*VLOOKUP($D60,Averages!$H$113:$K$117,4,0),Proj_Rounding)</f>
        <v>0</v>
      </c>
      <c r="W60" s="6">
        <f>ROUND(EXP('Random Numbers'!BR59)/2.5*Averages!$K59+(1-'Random Numbers'!BR59^0.5)*VLOOKUP($D60,Averages!$H$113:$K$117,4,0),Proj_Rounding)</f>
        <v>0</v>
      </c>
      <c r="X60" s="6">
        <f>ROUND(EXP('Random Numbers'!BS59)/2.5*Averages!$K59+(1-'Random Numbers'!BS59^0.5)*VLOOKUP($D60,Averages!$H$113:$K$117,4,0),Proj_Rounding)</f>
        <v>0</v>
      </c>
      <c r="Y60" s="6">
        <f>ROUND(EXP('Random Numbers'!BT59)/2.5*Averages!$K59+(1-'Random Numbers'!BT59^0.5)*VLOOKUP($D60,Averages!$H$113:$K$117,4,0),Proj_Rounding)</f>
        <v>0</v>
      </c>
      <c r="Z60" s="6">
        <f>ROUND(EXP('Random Numbers'!BU59)/2.5*Averages!$K59+(1-'Random Numbers'!BU59^0.5)*VLOOKUP($D60,Averages!$H$113:$K$117,4,0),Proj_Rounding)</f>
        <v>1</v>
      </c>
      <c r="AA60" s="6">
        <f>ROUND(EXP('Random Numbers'!BV59)/2.5*Averages!$K59+(1-'Random Numbers'!BV59^0.5)*VLOOKUP($D60,Averages!$H$113:$K$117,4,0),Proj_Rounding)</f>
        <v>0</v>
      </c>
      <c r="AB60" s="6">
        <f>ROUND(EXP('Random Numbers'!BW59)/2.5*Averages!$K59+(1-'Random Numbers'!BW59^0.5)*VLOOKUP($D60,Averages!$H$113:$K$117,4,0),Proj_Rounding)</f>
        <v>0</v>
      </c>
      <c r="AC60" s="49">
        <f>ROUND(EXP('Random Numbers'!BX59)/2.5*Averages!$K59+(1-'Random Numbers'!BX59^0.5)*VLOOKUP($D60,Averages!$H$113:$K$117,4,0),Proj_Rounding)</f>
        <v>1</v>
      </c>
      <c r="AD60" s="69">
        <f t="shared" si="0"/>
        <v>11</v>
      </c>
    </row>
    <row r="61" spans="2:30" ht="15" customHeight="1" x14ac:dyDescent="0.35">
      <c r="B61" s="32" t="s">
        <v>27</v>
      </c>
      <c r="C61" s="51" t="s">
        <v>89</v>
      </c>
      <c r="D61" s="6" t="s">
        <v>8</v>
      </c>
      <c r="E61" s="6">
        <f>ROUND(EXP('Random Numbers'!AZ60)/2.5*Averages!$K60+(1-'Random Numbers'!AZ60^0.5)*VLOOKUP($D61,Averages!$H$113:$K$117,4,0),Proj_Rounding)</f>
        <v>1</v>
      </c>
      <c r="F61" s="6">
        <f>ROUND(EXP('Random Numbers'!BA60)/2.5*Averages!$K60+(1-'Random Numbers'!BA60^0.5)*VLOOKUP($D61,Averages!$H$113:$K$117,4,0),Proj_Rounding)</f>
        <v>1</v>
      </c>
      <c r="G61" s="6">
        <f>ROUND(EXP('Random Numbers'!BB60)/2.5*Averages!$K60+(1-'Random Numbers'!BB60^0.5)*VLOOKUP($D61,Averages!$H$113:$K$117,4,0),Proj_Rounding)</f>
        <v>1</v>
      </c>
      <c r="H61" s="6">
        <f>ROUND(EXP('Random Numbers'!BC60)/2.5*Averages!$K60+(1-'Random Numbers'!BC60^0.5)*VLOOKUP($D61,Averages!$H$113:$K$117,4,0),Proj_Rounding)</f>
        <v>1</v>
      </c>
      <c r="I61" s="6">
        <f>ROUND(EXP('Random Numbers'!BD60)/2.5*Averages!$K60+(1-'Random Numbers'!BD60^0.5)*VLOOKUP($D61,Averages!$H$113:$K$117,4,0),Proj_Rounding)</f>
        <v>1</v>
      </c>
      <c r="J61" s="6">
        <f>ROUND(EXP('Random Numbers'!BE60)/2.5*Averages!$K60+(1-'Random Numbers'!BE60^0.5)*VLOOKUP($D61,Averages!$H$113:$K$117,4,0),Proj_Rounding)</f>
        <v>1</v>
      </c>
      <c r="K61" s="6">
        <f>ROUND(EXP('Random Numbers'!BF60)/2.5*Averages!$K60+(1-'Random Numbers'!BF60^0.5)*VLOOKUP($D61,Averages!$H$113:$K$117,4,0),Proj_Rounding)</f>
        <v>1</v>
      </c>
      <c r="L61" s="6">
        <f>ROUND(EXP('Random Numbers'!BG60)/2.5*Averages!$K60+(1-'Random Numbers'!BG60^0.5)*VLOOKUP($D61,Averages!$H$113:$K$117,4,0),Proj_Rounding)</f>
        <v>1</v>
      </c>
      <c r="M61" s="6">
        <f>ROUND(EXP('Random Numbers'!BH60)/2.5*Averages!$K60+(1-'Random Numbers'!BH60^0.5)*VLOOKUP($D61,Averages!$H$113:$K$117,4,0),Proj_Rounding)</f>
        <v>1</v>
      </c>
      <c r="N61" s="6">
        <f>ROUND(EXP('Random Numbers'!BI60)/2.5*Averages!$K60+(1-'Random Numbers'!BI60^0.5)*VLOOKUP($D61,Averages!$H$113:$K$117,4,0),Proj_Rounding)</f>
        <v>1</v>
      </c>
      <c r="O61" s="6">
        <f>ROUND(EXP('Random Numbers'!BJ60)/2.5*Averages!$K60+(1-'Random Numbers'!BJ60^0.5)*VLOOKUP($D61,Averages!$H$113:$K$117,4,0),Proj_Rounding)</f>
        <v>1</v>
      </c>
      <c r="P61" s="6">
        <f>ROUND(EXP('Random Numbers'!BK60)/2.5*Averages!$K60+(1-'Random Numbers'!BK60^0.5)*VLOOKUP($D61,Averages!$H$113:$K$117,4,0),Proj_Rounding)</f>
        <v>1</v>
      </c>
      <c r="Q61" s="6">
        <f>ROUND(EXP('Random Numbers'!BL60)/2.5*Averages!$K60+(1-'Random Numbers'!BL60^0.5)*VLOOKUP($D61,Averages!$H$113:$K$117,4,0),Proj_Rounding)</f>
        <v>1</v>
      </c>
      <c r="R61" s="6">
        <f>ROUND(EXP('Random Numbers'!BM60)/2.5*Averages!$K60+(1-'Random Numbers'!BM60^0.5)*VLOOKUP($D61,Averages!$H$113:$K$117,4,0),Proj_Rounding)</f>
        <v>1</v>
      </c>
      <c r="S61" s="6">
        <f>ROUND(EXP('Random Numbers'!BN60)/2.5*Averages!$K60+(1-'Random Numbers'!BN60^0.5)*VLOOKUP($D61,Averages!$H$113:$K$117,4,0),Proj_Rounding)</f>
        <v>1</v>
      </c>
      <c r="T61" s="6">
        <f>ROUND(EXP('Random Numbers'!BO60)/2.5*Averages!$K60+(1-'Random Numbers'!BO60^0.5)*VLOOKUP($D61,Averages!$H$113:$K$117,4,0),Proj_Rounding)</f>
        <v>1</v>
      </c>
      <c r="U61" s="6">
        <f>ROUND(EXP('Random Numbers'!BP60)/2.5*Averages!$K60+(1-'Random Numbers'!BP60^0.5)*VLOOKUP($D61,Averages!$H$113:$K$117,4,0),Proj_Rounding)</f>
        <v>1</v>
      </c>
      <c r="V61" s="6">
        <f>ROUND(EXP('Random Numbers'!BQ60)/2.5*Averages!$K60+(1-'Random Numbers'!BQ60^0.5)*VLOOKUP($D61,Averages!$H$113:$K$117,4,0),Proj_Rounding)</f>
        <v>1</v>
      </c>
      <c r="W61" s="6">
        <f>ROUND(EXP('Random Numbers'!BR60)/2.5*Averages!$K60+(1-'Random Numbers'!BR60^0.5)*VLOOKUP($D61,Averages!$H$113:$K$117,4,0),Proj_Rounding)</f>
        <v>1</v>
      </c>
      <c r="X61" s="6">
        <f>ROUND(EXP('Random Numbers'!BS60)/2.5*Averages!$K60+(1-'Random Numbers'!BS60^0.5)*VLOOKUP($D61,Averages!$H$113:$K$117,4,0),Proj_Rounding)</f>
        <v>1</v>
      </c>
      <c r="Y61" s="6">
        <f>ROUND(EXP('Random Numbers'!BT60)/2.5*Averages!$K60+(1-'Random Numbers'!BT60^0.5)*VLOOKUP($D61,Averages!$H$113:$K$117,4,0),Proj_Rounding)</f>
        <v>1</v>
      </c>
      <c r="Z61" s="6">
        <f>ROUND(EXP('Random Numbers'!BU60)/2.5*Averages!$K60+(1-'Random Numbers'!BU60^0.5)*VLOOKUP($D61,Averages!$H$113:$K$117,4,0),Proj_Rounding)</f>
        <v>1</v>
      </c>
      <c r="AA61" s="6">
        <f>ROUND(EXP('Random Numbers'!BV60)/2.5*Averages!$K60+(1-'Random Numbers'!BV60^0.5)*VLOOKUP($D61,Averages!$H$113:$K$117,4,0),Proj_Rounding)</f>
        <v>1</v>
      </c>
      <c r="AB61" s="6">
        <f>ROUND(EXP('Random Numbers'!BW60)/2.5*Averages!$K60+(1-'Random Numbers'!BW60^0.5)*VLOOKUP($D61,Averages!$H$113:$K$117,4,0),Proj_Rounding)</f>
        <v>1</v>
      </c>
      <c r="AC61" s="49">
        <f>ROUND(EXP('Random Numbers'!BX60)/2.5*Averages!$K60+(1-'Random Numbers'!BX60^0.5)*VLOOKUP($D61,Averages!$H$113:$K$117,4,0),Proj_Rounding)</f>
        <v>1</v>
      </c>
      <c r="AD61" s="69">
        <f t="shared" si="0"/>
        <v>25</v>
      </c>
    </row>
    <row r="62" spans="2:30" ht="15" customHeight="1" x14ac:dyDescent="0.35">
      <c r="B62" s="32" t="s">
        <v>27</v>
      </c>
      <c r="C62" s="51" t="s">
        <v>90</v>
      </c>
      <c r="D62" s="6" t="s">
        <v>8</v>
      </c>
      <c r="E62" s="6">
        <f>ROUND(EXP('Random Numbers'!AZ61)/2.5*Averages!$K61+(1-'Random Numbers'!AZ61^0.5)*VLOOKUP($D62,Averages!$H$113:$K$117,4,0),Proj_Rounding)</f>
        <v>1</v>
      </c>
      <c r="F62" s="6">
        <f>ROUND(EXP('Random Numbers'!BA61)/2.5*Averages!$K61+(1-'Random Numbers'!BA61^0.5)*VLOOKUP($D62,Averages!$H$113:$K$117,4,0),Proj_Rounding)</f>
        <v>1</v>
      </c>
      <c r="G62" s="6">
        <f>ROUND(EXP('Random Numbers'!BB61)/2.5*Averages!$K61+(1-'Random Numbers'!BB61^0.5)*VLOOKUP($D62,Averages!$H$113:$K$117,4,0),Proj_Rounding)</f>
        <v>1</v>
      </c>
      <c r="H62" s="6">
        <f>ROUND(EXP('Random Numbers'!BC61)/2.5*Averages!$K61+(1-'Random Numbers'!BC61^0.5)*VLOOKUP($D62,Averages!$H$113:$K$117,4,0),Proj_Rounding)</f>
        <v>1</v>
      </c>
      <c r="I62" s="6">
        <f>ROUND(EXP('Random Numbers'!BD61)/2.5*Averages!$K61+(1-'Random Numbers'!BD61^0.5)*VLOOKUP($D62,Averages!$H$113:$K$117,4,0),Proj_Rounding)</f>
        <v>1</v>
      </c>
      <c r="J62" s="6">
        <f>ROUND(EXP('Random Numbers'!BE61)/2.5*Averages!$K61+(1-'Random Numbers'!BE61^0.5)*VLOOKUP($D62,Averages!$H$113:$K$117,4,0),Proj_Rounding)</f>
        <v>1</v>
      </c>
      <c r="K62" s="6">
        <f>ROUND(EXP('Random Numbers'!BF61)/2.5*Averages!$K61+(1-'Random Numbers'!BF61^0.5)*VLOOKUP($D62,Averages!$H$113:$K$117,4,0),Proj_Rounding)</f>
        <v>1</v>
      </c>
      <c r="L62" s="6">
        <f>ROUND(EXP('Random Numbers'!BG61)/2.5*Averages!$K61+(1-'Random Numbers'!BG61^0.5)*VLOOKUP($D62,Averages!$H$113:$K$117,4,0),Proj_Rounding)</f>
        <v>1</v>
      </c>
      <c r="M62" s="6">
        <f>ROUND(EXP('Random Numbers'!BH61)/2.5*Averages!$K61+(1-'Random Numbers'!BH61^0.5)*VLOOKUP($D62,Averages!$H$113:$K$117,4,0),Proj_Rounding)</f>
        <v>1</v>
      </c>
      <c r="N62" s="6">
        <f>ROUND(EXP('Random Numbers'!BI61)/2.5*Averages!$K61+(1-'Random Numbers'!BI61^0.5)*VLOOKUP($D62,Averages!$H$113:$K$117,4,0),Proj_Rounding)</f>
        <v>1</v>
      </c>
      <c r="O62" s="6">
        <f>ROUND(EXP('Random Numbers'!BJ61)/2.5*Averages!$K61+(1-'Random Numbers'!BJ61^0.5)*VLOOKUP($D62,Averages!$H$113:$K$117,4,0),Proj_Rounding)</f>
        <v>1</v>
      </c>
      <c r="P62" s="6">
        <f>ROUND(EXP('Random Numbers'!BK61)/2.5*Averages!$K61+(1-'Random Numbers'!BK61^0.5)*VLOOKUP($D62,Averages!$H$113:$K$117,4,0),Proj_Rounding)</f>
        <v>1</v>
      </c>
      <c r="Q62" s="6">
        <f>ROUND(EXP('Random Numbers'!BL61)/2.5*Averages!$K61+(1-'Random Numbers'!BL61^0.5)*VLOOKUP($D62,Averages!$H$113:$K$117,4,0),Proj_Rounding)</f>
        <v>1</v>
      </c>
      <c r="R62" s="6">
        <f>ROUND(EXP('Random Numbers'!BM61)/2.5*Averages!$K61+(1-'Random Numbers'!BM61^0.5)*VLOOKUP($D62,Averages!$H$113:$K$117,4,0),Proj_Rounding)</f>
        <v>1</v>
      </c>
      <c r="S62" s="6">
        <f>ROUND(EXP('Random Numbers'!BN61)/2.5*Averages!$K61+(1-'Random Numbers'!BN61^0.5)*VLOOKUP($D62,Averages!$H$113:$K$117,4,0),Proj_Rounding)</f>
        <v>1</v>
      </c>
      <c r="T62" s="6">
        <f>ROUND(EXP('Random Numbers'!BO61)/2.5*Averages!$K61+(1-'Random Numbers'!BO61^0.5)*VLOOKUP($D62,Averages!$H$113:$K$117,4,0),Proj_Rounding)</f>
        <v>1</v>
      </c>
      <c r="U62" s="6">
        <f>ROUND(EXP('Random Numbers'!BP61)/2.5*Averages!$K61+(1-'Random Numbers'!BP61^0.5)*VLOOKUP($D62,Averages!$H$113:$K$117,4,0),Proj_Rounding)</f>
        <v>1</v>
      </c>
      <c r="V62" s="6">
        <f>ROUND(EXP('Random Numbers'!BQ61)/2.5*Averages!$K61+(1-'Random Numbers'!BQ61^0.5)*VLOOKUP($D62,Averages!$H$113:$K$117,4,0),Proj_Rounding)</f>
        <v>1</v>
      </c>
      <c r="W62" s="6">
        <f>ROUND(EXP('Random Numbers'!BR61)/2.5*Averages!$K61+(1-'Random Numbers'!BR61^0.5)*VLOOKUP($D62,Averages!$H$113:$K$117,4,0),Proj_Rounding)</f>
        <v>1</v>
      </c>
      <c r="X62" s="6">
        <f>ROUND(EXP('Random Numbers'!BS61)/2.5*Averages!$K61+(1-'Random Numbers'!BS61^0.5)*VLOOKUP($D62,Averages!$H$113:$K$117,4,0),Proj_Rounding)</f>
        <v>1</v>
      </c>
      <c r="Y62" s="6">
        <f>ROUND(EXP('Random Numbers'!BT61)/2.5*Averages!$K61+(1-'Random Numbers'!BT61^0.5)*VLOOKUP($D62,Averages!$H$113:$K$117,4,0),Proj_Rounding)</f>
        <v>1</v>
      </c>
      <c r="Z62" s="6">
        <f>ROUND(EXP('Random Numbers'!BU61)/2.5*Averages!$K61+(1-'Random Numbers'!BU61^0.5)*VLOOKUP($D62,Averages!$H$113:$K$117,4,0),Proj_Rounding)</f>
        <v>1</v>
      </c>
      <c r="AA62" s="6">
        <f>ROUND(EXP('Random Numbers'!BV61)/2.5*Averages!$K61+(1-'Random Numbers'!BV61^0.5)*VLOOKUP($D62,Averages!$H$113:$K$117,4,0),Proj_Rounding)</f>
        <v>1</v>
      </c>
      <c r="AB62" s="6">
        <f>ROUND(EXP('Random Numbers'!BW61)/2.5*Averages!$K61+(1-'Random Numbers'!BW61^0.5)*VLOOKUP($D62,Averages!$H$113:$K$117,4,0),Proj_Rounding)</f>
        <v>1</v>
      </c>
      <c r="AC62" s="49">
        <f>ROUND(EXP('Random Numbers'!BX61)/2.5*Averages!$K61+(1-'Random Numbers'!BX61^0.5)*VLOOKUP($D62,Averages!$H$113:$K$117,4,0),Proj_Rounding)</f>
        <v>1</v>
      </c>
      <c r="AD62" s="69">
        <f t="shared" si="0"/>
        <v>25</v>
      </c>
    </row>
    <row r="63" spans="2:30" ht="15" customHeight="1" x14ac:dyDescent="0.35">
      <c r="B63" s="32" t="s">
        <v>27</v>
      </c>
      <c r="C63" s="51" t="s">
        <v>91</v>
      </c>
      <c r="D63" s="6" t="s">
        <v>9</v>
      </c>
      <c r="E63" s="6">
        <f>ROUND(EXP('Random Numbers'!AZ62)/2.5*Averages!$K62+(1-'Random Numbers'!AZ62^0.5)*VLOOKUP($D63,Averages!$H$113:$K$117,4,0),Proj_Rounding)</f>
        <v>1</v>
      </c>
      <c r="F63" s="6">
        <f>ROUND(EXP('Random Numbers'!BA62)/2.5*Averages!$K62+(1-'Random Numbers'!BA62^0.5)*VLOOKUP($D63,Averages!$H$113:$K$117,4,0),Proj_Rounding)</f>
        <v>1</v>
      </c>
      <c r="G63" s="6">
        <f>ROUND(EXP('Random Numbers'!BB62)/2.5*Averages!$K62+(1-'Random Numbers'!BB62^0.5)*VLOOKUP($D63,Averages!$H$113:$K$117,4,0),Proj_Rounding)</f>
        <v>1</v>
      </c>
      <c r="H63" s="6">
        <f>ROUND(EXP('Random Numbers'!BC62)/2.5*Averages!$K62+(1-'Random Numbers'!BC62^0.5)*VLOOKUP($D63,Averages!$H$113:$K$117,4,0),Proj_Rounding)</f>
        <v>1</v>
      </c>
      <c r="I63" s="6">
        <f>ROUND(EXP('Random Numbers'!BD62)/2.5*Averages!$K62+(1-'Random Numbers'!BD62^0.5)*VLOOKUP($D63,Averages!$H$113:$K$117,4,0),Proj_Rounding)</f>
        <v>1</v>
      </c>
      <c r="J63" s="6">
        <f>ROUND(EXP('Random Numbers'!BE62)/2.5*Averages!$K62+(1-'Random Numbers'!BE62^0.5)*VLOOKUP($D63,Averages!$H$113:$K$117,4,0),Proj_Rounding)</f>
        <v>1</v>
      </c>
      <c r="K63" s="6">
        <f>ROUND(EXP('Random Numbers'!BF62)/2.5*Averages!$K62+(1-'Random Numbers'!BF62^0.5)*VLOOKUP($D63,Averages!$H$113:$K$117,4,0),Proj_Rounding)</f>
        <v>1</v>
      </c>
      <c r="L63" s="6">
        <f>ROUND(EXP('Random Numbers'!BG62)/2.5*Averages!$K62+(1-'Random Numbers'!BG62^0.5)*VLOOKUP($D63,Averages!$H$113:$K$117,4,0),Proj_Rounding)</f>
        <v>1</v>
      </c>
      <c r="M63" s="6">
        <f>ROUND(EXP('Random Numbers'!BH62)/2.5*Averages!$K62+(1-'Random Numbers'!BH62^0.5)*VLOOKUP($D63,Averages!$H$113:$K$117,4,0),Proj_Rounding)</f>
        <v>1</v>
      </c>
      <c r="N63" s="6">
        <f>ROUND(EXP('Random Numbers'!BI62)/2.5*Averages!$K62+(1-'Random Numbers'!BI62^0.5)*VLOOKUP($D63,Averages!$H$113:$K$117,4,0),Proj_Rounding)</f>
        <v>1</v>
      </c>
      <c r="O63" s="6">
        <f>ROUND(EXP('Random Numbers'!BJ62)/2.5*Averages!$K62+(1-'Random Numbers'!BJ62^0.5)*VLOOKUP($D63,Averages!$H$113:$K$117,4,0),Proj_Rounding)</f>
        <v>1</v>
      </c>
      <c r="P63" s="6">
        <f>ROUND(EXP('Random Numbers'!BK62)/2.5*Averages!$K62+(1-'Random Numbers'!BK62^0.5)*VLOOKUP($D63,Averages!$H$113:$K$117,4,0),Proj_Rounding)</f>
        <v>1</v>
      </c>
      <c r="Q63" s="6">
        <f>ROUND(EXP('Random Numbers'!BL62)/2.5*Averages!$K62+(1-'Random Numbers'!BL62^0.5)*VLOOKUP($D63,Averages!$H$113:$K$117,4,0),Proj_Rounding)</f>
        <v>1</v>
      </c>
      <c r="R63" s="6">
        <f>ROUND(EXP('Random Numbers'!BM62)/2.5*Averages!$K62+(1-'Random Numbers'!BM62^0.5)*VLOOKUP($D63,Averages!$H$113:$K$117,4,0),Proj_Rounding)</f>
        <v>1</v>
      </c>
      <c r="S63" s="6">
        <f>ROUND(EXP('Random Numbers'!BN62)/2.5*Averages!$K62+(1-'Random Numbers'!BN62^0.5)*VLOOKUP($D63,Averages!$H$113:$K$117,4,0),Proj_Rounding)</f>
        <v>1</v>
      </c>
      <c r="T63" s="6">
        <f>ROUND(EXP('Random Numbers'!BO62)/2.5*Averages!$K62+(1-'Random Numbers'!BO62^0.5)*VLOOKUP($D63,Averages!$H$113:$K$117,4,0),Proj_Rounding)</f>
        <v>1</v>
      </c>
      <c r="U63" s="6">
        <f>ROUND(EXP('Random Numbers'!BP62)/2.5*Averages!$K62+(1-'Random Numbers'!BP62^0.5)*VLOOKUP($D63,Averages!$H$113:$K$117,4,0),Proj_Rounding)</f>
        <v>1</v>
      </c>
      <c r="V63" s="6">
        <f>ROUND(EXP('Random Numbers'!BQ62)/2.5*Averages!$K62+(1-'Random Numbers'!BQ62^0.5)*VLOOKUP($D63,Averages!$H$113:$K$117,4,0),Proj_Rounding)</f>
        <v>1</v>
      </c>
      <c r="W63" s="6">
        <f>ROUND(EXP('Random Numbers'!BR62)/2.5*Averages!$K62+(1-'Random Numbers'!BR62^0.5)*VLOOKUP($D63,Averages!$H$113:$K$117,4,0),Proj_Rounding)</f>
        <v>1</v>
      </c>
      <c r="X63" s="6">
        <f>ROUND(EXP('Random Numbers'!BS62)/2.5*Averages!$K62+(1-'Random Numbers'!BS62^0.5)*VLOOKUP($D63,Averages!$H$113:$K$117,4,0),Proj_Rounding)</f>
        <v>1</v>
      </c>
      <c r="Y63" s="6">
        <f>ROUND(EXP('Random Numbers'!BT62)/2.5*Averages!$K62+(1-'Random Numbers'!BT62^0.5)*VLOOKUP($D63,Averages!$H$113:$K$117,4,0),Proj_Rounding)</f>
        <v>1</v>
      </c>
      <c r="Z63" s="6">
        <f>ROUND(EXP('Random Numbers'!BU62)/2.5*Averages!$K62+(1-'Random Numbers'!BU62^0.5)*VLOOKUP($D63,Averages!$H$113:$K$117,4,0),Proj_Rounding)</f>
        <v>1</v>
      </c>
      <c r="AA63" s="6">
        <f>ROUND(EXP('Random Numbers'!BV62)/2.5*Averages!$K62+(1-'Random Numbers'!BV62^0.5)*VLOOKUP($D63,Averages!$H$113:$K$117,4,0),Proj_Rounding)</f>
        <v>1</v>
      </c>
      <c r="AB63" s="6">
        <f>ROUND(EXP('Random Numbers'!BW62)/2.5*Averages!$K62+(1-'Random Numbers'!BW62^0.5)*VLOOKUP($D63,Averages!$H$113:$K$117,4,0),Proj_Rounding)</f>
        <v>1</v>
      </c>
      <c r="AC63" s="49">
        <f>ROUND(EXP('Random Numbers'!BX62)/2.5*Averages!$K62+(1-'Random Numbers'!BX62^0.5)*VLOOKUP($D63,Averages!$H$113:$K$117,4,0),Proj_Rounding)</f>
        <v>1</v>
      </c>
      <c r="AD63" s="69">
        <f t="shared" si="0"/>
        <v>25</v>
      </c>
    </row>
    <row r="64" spans="2:30" ht="15" customHeight="1" x14ac:dyDescent="0.35">
      <c r="B64" s="32" t="s">
        <v>27</v>
      </c>
      <c r="C64" s="51" t="s">
        <v>92</v>
      </c>
      <c r="D64" s="6" t="s">
        <v>9</v>
      </c>
      <c r="E64" s="6">
        <f>ROUND(EXP('Random Numbers'!AZ63)/2.5*Averages!$K63+(1-'Random Numbers'!AZ63^0.5)*VLOOKUP($D64,Averages!$H$113:$K$117,4,0),Proj_Rounding)</f>
        <v>1</v>
      </c>
      <c r="F64" s="6">
        <f>ROUND(EXP('Random Numbers'!BA63)/2.5*Averages!$K63+(1-'Random Numbers'!BA63^0.5)*VLOOKUP($D64,Averages!$H$113:$K$117,4,0),Proj_Rounding)</f>
        <v>1</v>
      </c>
      <c r="G64" s="6">
        <f>ROUND(EXP('Random Numbers'!BB63)/2.5*Averages!$K63+(1-'Random Numbers'!BB63^0.5)*VLOOKUP($D64,Averages!$H$113:$K$117,4,0),Proj_Rounding)</f>
        <v>1</v>
      </c>
      <c r="H64" s="6">
        <f>ROUND(EXP('Random Numbers'!BC63)/2.5*Averages!$K63+(1-'Random Numbers'!BC63^0.5)*VLOOKUP($D64,Averages!$H$113:$K$117,4,0),Proj_Rounding)</f>
        <v>1</v>
      </c>
      <c r="I64" s="6">
        <f>ROUND(EXP('Random Numbers'!BD63)/2.5*Averages!$K63+(1-'Random Numbers'!BD63^0.5)*VLOOKUP($D64,Averages!$H$113:$K$117,4,0),Proj_Rounding)</f>
        <v>1</v>
      </c>
      <c r="J64" s="6">
        <f>ROUND(EXP('Random Numbers'!BE63)/2.5*Averages!$K63+(1-'Random Numbers'!BE63^0.5)*VLOOKUP($D64,Averages!$H$113:$K$117,4,0),Proj_Rounding)</f>
        <v>1</v>
      </c>
      <c r="K64" s="6">
        <f>ROUND(EXP('Random Numbers'!BF63)/2.5*Averages!$K63+(1-'Random Numbers'!BF63^0.5)*VLOOKUP($D64,Averages!$H$113:$K$117,4,0),Proj_Rounding)</f>
        <v>1</v>
      </c>
      <c r="L64" s="6">
        <f>ROUND(EXP('Random Numbers'!BG63)/2.5*Averages!$K63+(1-'Random Numbers'!BG63^0.5)*VLOOKUP($D64,Averages!$H$113:$K$117,4,0),Proj_Rounding)</f>
        <v>1</v>
      </c>
      <c r="M64" s="6">
        <f>ROUND(EXP('Random Numbers'!BH63)/2.5*Averages!$K63+(1-'Random Numbers'!BH63^0.5)*VLOOKUP($D64,Averages!$H$113:$K$117,4,0),Proj_Rounding)</f>
        <v>1</v>
      </c>
      <c r="N64" s="6">
        <f>ROUND(EXP('Random Numbers'!BI63)/2.5*Averages!$K63+(1-'Random Numbers'!BI63^0.5)*VLOOKUP($D64,Averages!$H$113:$K$117,4,0),Proj_Rounding)</f>
        <v>1</v>
      </c>
      <c r="O64" s="6">
        <f>ROUND(EXP('Random Numbers'!BJ63)/2.5*Averages!$K63+(1-'Random Numbers'!BJ63^0.5)*VLOOKUP($D64,Averages!$H$113:$K$117,4,0),Proj_Rounding)</f>
        <v>1</v>
      </c>
      <c r="P64" s="6">
        <f>ROUND(EXP('Random Numbers'!BK63)/2.5*Averages!$K63+(1-'Random Numbers'!BK63^0.5)*VLOOKUP($D64,Averages!$H$113:$K$117,4,0),Proj_Rounding)</f>
        <v>1</v>
      </c>
      <c r="Q64" s="6">
        <f>ROUND(EXP('Random Numbers'!BL63)/2.5*Averages!$K63+(1-'Random Numbers'!BL63^0.5)*VLOOKUP($D64,Averages!$H$113:$K$117,4,0),Proj_Rounding)</f>
        <v>1</v>
      </c>
      <c r="R64" s="6">
        <f>ROUND(EXP('Random Numbers'!BM63)/2.5*Averages!$K63+(1-'Random Numbers'!BM63^0.5)*VLOOKUP($D64,Averages!$H$113:$K$117,4,0),Proj_Rounding)</f>
        <v>1</v>
      </c>
      <c r="S64" s="6">
        <f>ROUND(EXP('Random Numbers'!BN63)/2.5*Averages!$K63+(1-'Random Numbers'!BN63^0.5)*VLOOKUP($D64,Averages!$H$113:$K$117,4,0),Proj_Rounding)</f>
        <v>1</v>
      </c>
      <c r="T64" s="6">
        <f>ROUND(EXP('Random Numbers'!BO63)/2.5*Averages!$K63+(1-'Random Numbers'!BO63^0.5)*VLOOKUP($D64,Averages!$H$113:$K$117,4,0),Proj_Rounding)</f>
        <v>1</v>
      </c>
      <c r="U64" s="6">
        <f>ROUND(EXP('Random Numbers'!BP63)/2.5*Averages!$K63+(1-'Random Numbers'!BP63^0.5)*VLOOKUP($D64,Averages!$H$113:$K$117,4,0),Proj_Rounding)</f>
        <v>1</v>
      </c>
      <c r="V64" s="6">
        <f>ROUND(EXP('Random Numbers'!BQ63)/2.5*Averages!$K63+(1-'Random Numbers'!BQ63^0.5)*VLOOKUP($D64,Averages!$H$113:$K$117,4,0),Proj_Rounding)</f>
        <v>1</v>
      </c>
      <c r="W64" s="6">
        <f>ROUND(EXP('Random Numbers'!BR63)/2.5*Averages!$K63+(1-'Random Numbers'!BR63^0.5)*VLOOKUP($D64,Averages!$H$113:$K$117,4,0),Proj_Rounding)</f>
        <v>1</v>
      </c>
      <c r="X64" s="6">
        <f>ROUND(EXP('Random Numbers'!BS63)/2.5*Averages!$K63+(1-'Random Numbers'!BS63^0.5)*VLOOKUP($D64,Averages!$H$113:$K$117,4,0),Proj_Rounding)</f>
        <v>1</v>
      </c>
      <c r="Y64" s="6">
        <f>ROUND(EXP('Random Numbers'!BT63)/2.5*Averages!$K63+(1-'Random Numbers'!BT63^0.5)*VLOOKUP($D64,Averages!$H$113:$K$117,4,0),Proj_Rounding)</f>
        <v>1</v>
      </c>
      <c r="Z64" s="6">
        <f>ROUND(EXP('Random Numbers'!BU63)/2.5*Averages!$K63+(1-'Random Numbers'!BU63^0.5)*VLOOKUP($D64,Averages!$H$113:$K$117,4,0),Proj_Rounding)</f>
        <v>1</v>
      </c>
      <c r="AA64" s="6">
        <f>ROUND(EXP('Random Numbers'!BV63)/2.5*Averages!$K63+(1-'Random Numbers'!BV63^0.5)*VLOOKUP($D64,Averages!$H$113:$K$117,4,0),Proj_Rounding)</f>
        <v>1</v>
      </c>
      <c r="AB64" s="6">
        <f>ROUND(EXP('Random Numbers'!BW63)/2.5*Averages!$K63+(1-'Random Numbers'!BW63^0.5)*VLOOKUP($D64,Averages!$H$113:$K$117,4,0),Proj_Rounding)</f>
        <v>1</v>
      </c>
      <c r="AC64" s="49">
        <f>ROUND(EXP('Random Numbers'!BX63)/2.5*Averages!$K63+(1-'Random Numbers'!BX63^0.5)*VLOOKUP($D64,Averages!$H$113:$K$117,4,0),Proj_Rounding)</f>
        <v>1</v>
      </c>
      <c r="AD64" s="69">
        <f t="shared" si="0"/>
        <v>25</v>
      </c>
    </row>
    <row r="65" spans="2:30" ht="15" customHeight="1" x14ac:dyDescent="0.35">
      <c r="B65" s="32" t="s">
        <v>27</v>
      </c>
      <c r="C65" s="51" t="s">
        <v>93</v>
      </c>
      <c r="D65" s="6" t="s">
        <v>9</v>
      </c>
      <c r="E65" s="6">
        <f>ROUND(EXP('Random Numbers'!AZ64)/2.5*Averages!$K64+(1-'Random Numbers'!AZ64^0.5)*VLOOKUP($D65,Averages!$H$113:$K$117,4,0),Proj_Rounding)</f>
        <v>1</v>
      </c>
      <c r="F65" s="6">
        <f>ROUND(EXP('Random Numbers'!BA64)/2.5*Averages!$K64+(1-'Random Numbers'!BA64^0.5)*VLOOKUP($D65,Averages!$H$113:$K$117,4,0),Proj_Rounding)</f>
        <v>1</v>
      </c>
      <c r="G65" s="6">
        <f>ROUND(EXP('Random Numbers'!BB64)/2.5*Averages!$K64+(1-'Random Numbers'!BB64^0.5)*VLOOKUP($D65,Averages!$H$113:$K$117,4,0),Proj_Rounding)</f>
        <v>1</v>
      </c>
      <c r="H65" s="6">
        <f>ROUND(EXP('Random Numbers'!BC64)/2.5*Averages!$K64+(1-'Random Numbers'!BC64^0.5)*VLOOKUP($D65,Averages!$H$113:$K$117,4,0),Proj_Rounding)</f>
        <v>1</v>
      </c>
      <c r="I65" s="6">
        <f>ROUND(EXP('Random Numbers'!BD64)/2.5*Averages!$K64+(1-'Random Numbers'!BD64^0.5)*VLOOKUP($D65,Averages!$H$113:$K$117,4,0),Proj_Rounding)</f>
        <v>1</v>
      </c>
      <c r="J65" s="6">
        <f>ROUND(EXP('Random Numbers'!BE64)/2.5*Averages!$K64+(1-'Random Numbers'!BE64^0.5)*VLOOKUP($D65,Averages!$H$113:$K$117,4,0),Proj_Rounding)</f>
        <v>1</v>
      </c>
      <c r="K65" s="6">
        <f>ROUND(EXP('Random Numbers'!BF64)/2.5*Averages!$K64+(1-'Random Numbers'!BF64^0.5)*VLOOKUP($D65,Averages!$H$113:$K$117,4,0),Proj_Rounding)</f>
        <v>1</v>
      </c>
      <c r="L65" s="6">
        <f>ROUND(EXP('Random Numbers'!BG64)/2.5*Averages!$K64+(1-'Random Numbers'!BG64^0.5)*VLOOKUP($D65,Averages!$H$113:$K$117,4,0),Proj_Rounding)</f>
        <v>1</v>
      </c>
      <c r="M65" s="6">
        <f>ROUND(EXP('Random Numbers'!BH64)/2.5*Averages!$K64+(1-'Random Numbers'!BH64^0.5)*VLOOKUP($D65,Averages!$H$113:$K$117,4,0),Proj_Rounding)</f>
        <v>1</v>
      </c>
      <c r="N65" s="6">
        <f>ROUND(EXP('Random Numbers'!BI64)/2.5*Averages!$K64+(1-'Random Numbers'!BI64^0.5)*VLOOKUP($D65,Averages!$H$113:$K$117,4,0),Proj_Rounding)</f>
        <v>1</v>
      </c>
      <c r="O65" s="6">
        <f>ROUND(EXP('Random Numbers'!BJ64)/2.5*Averages!$K64+(1-'Random Numbers'!BJ64^0.5)*VLOOKUP($D65,Averages!$H$113:$K$117,4,0),Proj_Rounding)</f>
        <v>1</v>
      </c>
      <c r="P65" s="6">
        <f>ROUND(EXP('Random Numbers'!BK64)/2.5*Averages!$K64+(1-'Random Numbers'!BK64^0.5)*VLOOKUP($D65,Averages!$H$113:$K$117,4,0),Proj_Rounding)</f>
        <v>1</v>
      </c>
      <c r="Q65" s="6">
        <f>ROUND(EXP('Random Numbers'!BL64)/2.5*Averages!$K64+(1-'Random Numbers'!BL64^0.5)*VLOOKUP($D65,Averages!$H$113:$K$117,4,0),Proj_Rounding)</f>
        <v>1</v>
      </c>
      <c r="R65" s="6">
        <f>ROUND(EXP('Random Numbers'!BM64)/2.5*Averages!$K64+(1-'Random Numbers'!BM64^0.5)*VLOOKUP($D65,Averages!$H$113:$K$117,4,0),Proj_Rounding)</f>
        <v>1</v>
      </c>
      <c r="S65" s="6">
        <f>ROUND(EXP('Random Numbers'!BN64)/2.5*Averages!$K64+(1-'Random Numbers'!BN64^0.5)*VLOOKUP($D65,Averages!$H$113:$K$117,4,0),Proj_Rounding)</f>
        <v>1</v>
      </c>
      <c r="T65" s="6">
        <f>ROUND(EXP('Random Numbers'!BO64)/2.5*Averages!$K64+(1-'Random Numbers'!BO64^0.5)*VLOOKUP($D65,Averages!$H$113:$K$117,4,0),Proj_Rounding)</f>
        <v>1</v>
      </c>
      <c r="U65" s="6">
        <f>ROUND(EXP('Random Numbers'!BP64)/2.5*Averages!$K64+(1-'Random Numbers'!BP64^0.5)*VLOOKUP($D65,Averages!$H$113:$K$117,4,0),Proj_Rounding)</f>
        <v>1</v>
      </c>
      <c r="V65" s="6">
        <f>ROUND(EXP('Random Numbers'!BQ64)/2.5*Averages!$K64+(1-'Random Numbers'!BQ64^0.5)*VLOOKUP($D65,Averages!$H$113:$K$117,4,0),Proj_Rounding)</f>
        <v>1</v>
      </c>
      <c r="W65" s="6">
        <f>ROUND(EXP('Random Numbers'!BR64)/2.5*Averages!$K64+(1-'Random Numbers'!BR64^0.5)*VLOOKUP($D65,Averages!$H$113:$K$117,4,0),Proj_Rounding)</f>
        <v>1</v>
      </c>
      <c r="X65" s="6">
        <f>ROUND(EXP('Random Numbers'!BS64)/2.5*Averages!$K64+(1-'Random Numbers'!BS64^0.5)*VLOOKUP($D65,Averages!$H$113:$K$117,4,0),Proj_Rounding)</f>
        <v>1</v>
      </c>
      <c r="Y65" s="6">
        <f>ROUND(EXP('Random Numbers'!BT64)/2.5*Averages!$K64+(1-'Random Numbers'!BT64^0.5)*VLOOKUP($D65,Averages!$H$113:$K$117,4,0),Proj_Rounding)</f>
        <v>1</v>
      </c>
      <c r="Z65" s="6">
        <f>ROUND(EXP('Random Numbers'!BU64)/2.5*Averages!$K64+(1-'Random Numbers'!BU64^0.5)*VLOOKUP($D65,Averages!$H$113:$K$117,4,0),Proj_Rounding)</f>
        <v>1</v>
      </c>
      <c r="AA65" s="6">
        <f>ROUND(EXP('Random Numbers'!BV64)/2.5*Averages!$K64+(1-'Random Numbers'!BV64^0.5)*VLOOKUP($D65,Averages!$H$113:$K$117,4,0),Proj_Rounding)</f>
        <v>1</v>
      </c>
      <c r="AB65" s="6">
        <f>ROUND(EXP('Random Numbers'!BW64)/2.5*Averages!$K64+(1-'Random Numbers'!BW64^0.5)*VLOOKUP($D65,Averages!$H$113:$K$117,4,0),Proj_Rounding)</f>
        <v>1</v>
      </c>
      <c r="AC65" s="49">
        <f>ROUND(EXP('Random Numbers'!BX64)/2.5*Averages!$K64+(1-'Random Numbers'!BX64^0.5)*VLOOKUP($D65,Averages!$H$113:$K$117,4,0),Proj_Rounding)</f>
        <v>1</v>
      </c>
      <c r="AD65" s="69">
        <f t="shared" si="0"/>
        <v>25</v>
      </c>
    </row>
    <row r="66" spans="2:30" ht="15" customHeight="1" x14ac:dyDescent="0.35">
      <c r="B66" s="32" t="s">
        <v>27</v>
      </c>
      <c r="C66" s="51" t="s">
        <v>94</v>
      </c>
      <c r="D66" s="6" t="s">
        <v>9</v>
      </c>
      <c r="E66" s="6">
        <f>ROUND(EXP('Random Numbers'!AZ65)/2.5*Averages!$K65+(1-'Random Numbers'!AZ65^0.5)*VLOOKUP($D66,Averages!$H$113:$K$117,4,0),Proj_Rounding)</f>
        <v>1</v>
      </c>
      <c r="F66" s="6">
        <f>ROUND(EXP('Random Numbers'!BA65)/2.5*Averages!$K65+(1-'Random Numbers'!BA65^0.5)*VLOOKUP($D66,Averages!$H$113:$K$117,4,0),Proj_Rounding)</f>
        <v>1</v>
      </c>
      <c r="G66" s="6">
        <f>ROUND(EXP('Random Numbers'!BB65)/2.5*Averages!$K65+(1-'Random Numbers'!BB65^0.5)*VLOOKUP($D66,Averages!$H$113:$K$117,4,0),Proj_Rounding)</f>
        <v>1</v>
      </c>
      <c r="H66" s="6">
        <f>ROUND(EXP('Random Numbers'!BC65)/2.5*Averages!$K65+(1-'Random Numbers'!BC65^0.5)*VLOOKUP($D66,Averages!$H$113:$K$117,4,0),Proj_Rounding)</f>
        <v>1</v>
      </c>
      <c r="I66" s="6">
        <f>ROUND(EXP('Random Numbers'!BD65)/2.5*Averages!$K65+(1-'Random Numbers'!BD65^0.5)*VLOOKUP($D66,Averages!$H$113:$K$117,4,0),Proj_Rounding)</f>
        <v>1</v>
      </c>
      <c r="J66" s="6">
        <f>ROUND(EXP('Random Numbers'!BE65)/2.5*Averages!$K65+(1-'Random Numbers'!BE65^0.5)*VLOOKUP($D66,Averages!$H$113:$K$117,4,0),Proj_Rounding)</f>
        <v>1</v>
      </c>
      <c r="K66" s="6">
        <f>ROUND(EXP('Random Numbers'!BF65)/2.5*Averages!$K65+(1-'Random Numbers'!BF65^0.5)*VLOOKUP($D66,Averages!$H$113:$K$117,4,0),Proj_Rounding)</f>
        <v>1</v>
      </c>
      <c r="L66" s="6">
        <f>ROUND(EXP('Random Numbers'!BG65)/2.5*Averages!$K65+(1-'Random Numbers'!BG65^0.5)*VLOOKUP($D66,Averages!$H$113:$K$117,4,0),Proj_Rounding)</f>
        <v>1</v>
      </c>
      <c r="M66" s="6">
        <f>ROUND(EXP('Random Numbers'!BH65)/2.5*Averages!$K65+(1-'Random Numbers'!BH65^0.5)*VLOOKUP($D66,Averages!$H$113:$K$117,4,0),Proj_Rounding)</f>
        <v>1</v>
      </c>
      <c r="N66" s="6">
        <f>ROUND(EXP('Random Numbers'!BI65)/2.5*Averages!$K65+(1-'Random Numbers'!BI65^0.5)*VLOOKUP($D66,Averages!$H$113:$K$117,4,0),Proj_Rounding)</f>
        <v>1</v>
      </c>
      <c r="O66" s="6">
        <f>ROUND(EXP('Random Numbers'!BJ65)/2.5*Averages!$K65+(1-'Random Numbers'!BJ65^0.5)*VLOOKUP($D66,Averages!$H$113:$K$117,4,0),Proj_Rounding)</f>
        <v>1</v>
      </c>
      <c r="P66" s="6">
        <f>ROUND(EXP('Random Numbers'!BK65)/2.5*Averages!$K65+(1-'Random Numbers'!BK65^0.5)*VLOOKUP($D66,Averages!$H$113:$K$117,4,0),Proj_Rounding)</f>
        <v>1</v>
      </c>
      <c r="Q66" s="6">
        <f>ROUND(EXP('Random Numbers'!BL65)/2.5*Averages!$K65+(1-'Random Numbers'!BL65^0.5)*VLOOKUP($D66,Averages!$H$113:$K$117,4,0),Proj_Rounding)</f>
        <v>1</v>
      </c>
      <c r="R66" s="6">
        <f>ROUND(EXP('Random Numbers'!BM65)/2.5*Averages!$K65+(1-'Random Numbers'!BM65^0.5)*VLOOKUP($D66,Averages!$H$113:$K$117,4,0),Proj_Rounding)</f>
        <v>1</v>
      </c>
      <c r="S66" s="6">
        <f>ROUND(EXP('Random Numbers'!BN65)/2.5*Averages!$K65+(1-'Random Numbers'!BN65^0.5)*VLOOKUP($D66,Averages!$H$113:$K$117,4,0),Proj_Rounding)</f>
        <v>1</v>
      </c>
      <c r="T66" s="6">
        <f>ROUND(EXP('Random Numbers'!BO65)/2.5*Averages!$K65+(1-'Random Numbers'!BO65^0.5)*VLOOKUP($D66,Averages!$H$113:$K$117,4,0),Proj_Rounding)</f>
        <v>1</v>
      </c>
      <c r="U66" s="6">
        <f>ROUND(EXP('Random Numbers'!BP65)/2.5*Averages!$K65+(1-'Random Numbers'!BP65^0.5)*VLOOKUP($D66,Averages!$H$113:$K$117,4,0),Proj_Rounding)</f>
        <v>1</v>
      </c>
      <c r="V66" s="6">
        <f>ROUND(EXP('Random Numbers'!BQ65)/2.5*Averages!$K65+(1-'Random Numbers'!BQ65^0.5)*VLOOKUP($D66,Averages!$H$113:$K$117,4,0),Proj_Rounding)</f>
        <v>1</v>
      </c>
      <c r="W66" s="6">
        <f>ROUND(EXP('Random Numbers'!BR65)/2.5*Averages!$K65+(1-'Random Numbers'!BR65^0.5)*VLOOKUP($D66,Averages!$H$113:$K$117,4,0),Proj_Rounding)</f>
        <v>1</v>
      </c>
      <c r="X66" s="6">
        <f>ROUND(EXP('Random Numbers'!BS65)/2.5*Averages!$K65+(1-'Random Numbers'!BS65^0.5)*VLOOKUP($D66,Averages!$H$113:$K$117,4,0),Proj_Rounding)</f>
        <v>1</v>
      </c>
      <c r="Y66" s="6">
        <f>ROUND(EXP('Random Numbers'!BT65)/2.5*Averages!$K65+(1-'Random Numbers'!BT65^0.5)*VLOOKUP($D66,Averages!$H$113:$K$117,4,0),Proj_Rounding)</f>
        <v>1</v>
      </c>
      <c r="Z66" s="6">
        <f>ROUND(EXP('Random Numbers'!BU65)/2.5*Averages!$K65+(1-'Random Numbers'!BU65^0.5)*VLOOKUP($D66,Averages!$H$113:$K$117,4,0),Proj_Rounding)</f>
        <v>1</v>
      </c>
      <c r="AA66" s="6">
        <f>ROUND(EXP('Random Numbers'!BV65)/2.5*Averages!$K65+(1-'Random Numbers'!BV65^0.5)*VLOOKUP($D66,Averages!$H$113:$K$117,4,0),Proj_Rounding)</f>
        <v>1</v>
      </c>
      <c r="AB66" s="6">
        <f>ROUND(EXP('Random Numbers'!BW65)/2.5*Averages!$K65+(1-'Random Numbers'!BW65^0.5)*VLOOKUP($D66,Averages!$H$113:$K$117,4,0),Proj_Rounding)</f>
        <v>1</v>
      </c>
      <c r="AC66" s="49">
        <f>ROUND(EXP('Random Numbers'!BX65)/2.5*Averages!$K65+(1-'Random Numbers'!BX65^0.5)*VLOOKUP($D66,Averages!$H$113:$K$117,4,0),Proj_Rounding)</f>
        <v>1</v>
      </c>
      <c r="AD66" s="69">
        <f t="shared" si="0"/>
        <v>25</v>
      </c>
    </row>
    <row r="67" spans="2:30" ht="15" customHeight="1" x14ac:dyDescent="0.35">
      <c r="B67" s="32" t="s">
        <v>27</v>
      </c>
      <c r="C67" s="51" t="s">
        <v>95</v>
      </c>
      <c r="D67" s="6" t="s">
        <v>10</v>
      </c>
      <c r="E67" s="6">
        <f>ROUND(EXP('Random Numbers'!AZ66)/2.5*Averages!$K66+(1-'Random Numbers'!AZ66^0.5)*VLOOKUP($D67,Averages!$H$113:$K$117,4,0),Proj_Rounding)</f>
        <v>1</v>
      </c>
      <c r="F67" s="6">
        <f>ROUND(EXP('Random Numbers'!BA66)/2.5*Averages!$K66+(1-'Random Numbers'!BA66^0.5)*VLOOKUP($D67,Averages!$H$113:$K$117,4,0),Proj_Rounding)</f>
        <v>1</v>
      </c>
      <c r="G67" s="6">
        <f>ROUND(EXP('Random Numbers'!BB66)/2.5*Averages!$K66+(1-'Random Numbers'!BB66^0.5)*VLOOKUP($D67,Averages!$H$113:$K$117,4,0),Proj_Rounding)</f>
        <v>1</v>
      </c>
      <c r="H67" s="6">
        <f>ROUND(EXP('Random Numbers'!BC66)/2.5*Averages!$K66+(1-'Random Numbers'!BC66^0.5)*VLOOKUP($D67,Averages!$H$113:$K$117,4,0),Proj_Rounding)</f>
        <v>1</v>
      </c>
      <c r="I67" s="6">
        <f>ROUND(EXP('Random Numbers'!BD66)/2.5*Averages!$K66+(1-'Random Numbers'!BD66^0.5)*VLOOKUP($D67,Averages!$H$113:$K$117,4,0),Proj_Rounding)</f>
        <v>1</v>
      </c>
      <c r="J67" s="6">
        <f>ROUND(EXP('Random Numbers'!BE66)/2.5*Averages!$K66+(1-'Random Numbers'!BE66^0.5)*VLOOKUP($D67,Averages!$H$113:$K$117,4,0),Proj_Rounding)</f>
        <v>1</v>
      </c>
      <c r="K67" s="6">
        <f>ROUND(EXP('Random Numbers'!BF66)/2.5*Averages!$K66+(1-'Random Numbers'!BF66^0.5)*VLOOKUP($D67,Averages!$H$113:$K$117,4,0),Proj_Rounding)</f>
        <v>1</v>
      </c>
      <c r="L67" s="6">
        <f>ROUND(EXP('Random Numbers'!BG66)/2.5*Averages!$K66+(1-'Random Numbers'!BG66^0.5)*VLOOKUP($D67,Averages!$H$113:$K$117,4,0),Proj_Rounding)</f>
        <v>1</v>
      </c>
      <c r="M67" s="6">
        <f>ROUND(EXP('Random Numbers'!BH66)/2.5*Averages!$K66+(1-'Random Numbers'!BH66^0.5)*VLOOKUP($D67,Averages!$H$113:$K$117,4,0),Proj_Rounding)</f>
        <v>1</v>
      </c>
      <c r="N67" s="6">
        <f>ROUND(EXP('Random Numbers'!BI66)/2.5*Averages!$K66+(1-'Random Numbers'!BI66^0.5)*VLOOKUP($D67,Averages!$H$113:$K$117,4,0),Proj_Rounding)</f>
        <v>1</v>
      </c>
      <c r="O67" s="6">
        <f>ROUND(EXP('Random Numbers'!BJ66)/2.5*Averages!$K66+(1-'Random Numbers'!BJ66^0.5)*VLOOKUP($D67,Averages!$H$113:$K$117,4,0),Proj_Rounding)</f>
        <v>1</v>
      </c>
      <c r="P67" s="6">
        <f>ROUND(EXP('Random Numbers'!BK66)/2.5*Averages!$K66+(1-'Random Numbers'!BK66^0.5)*VLOOKUP($D67,Averages!$H$113:$K$117,4,0),Proj_Rounding)</f>
        <v>1</v>
      </c>
      <c r="Q67" s="6">
        <f>ROUND(EXP('Random Numbers'!BL66)/2.5*Averages!$K66+(1-'Random Numbers'!BL66^0.5)*VLOOKUP($D67,Averages!$H$113:$K$117,4,0),Proj_Rounding)</f>
        <v>1</v>
      </c>
      <c r="R67" s="6">
        <f>ROUND(EXP('Random Numbers'!BM66)/2.5*Averages!$K66+(1-'Random Numbers'!BM66^0.5)*VLOOKUP($D67,Averages!$H$113:$K$117,4,0),Proj_Rounding)</f>
        <v>1</v>
      </c>
      <c r="S67" s="6">
        <f>ROUND(EXP('Random Numbers'!BN66)/2.5*Averages!$K66+(1-'Random Numbers'!BN66^0.5)*VLOOKUP($D67,Averages!$H$113:$K$117,4,0),Proj_Rounding)</f>
        <v>1</v>
      </c>
      <c r="T67" s="6">
        <f>ROUND(EXP('Random Numbers'!BO66)/2.5*Averages!$K66+(1-'Random Numbers'!BO66^0.5)*VLOOKUP($D67,Averages!$H$113:$K$117,4,0),Proj_Rounding)</f>
        <v>1</v>
      </c>
      <c r="U67" s="6">
        <f>ROUND(EXP('Random Numbers'!BP66)/2.5*Averages!$K66+(1-'Random Numbers'!BP66^0.5)*VLOOKUP($D67,Averages!$H$113:$K$117,4,0),Proj_Rounding)</f>
        <v>1</v>
      </c>
      <c r="V67" s="6">
        <f>ROUND(EXP('Random Numbers'!BQ66)/2.5*Averages!$K66+(1-'Random Numbers'!BQ66^0.5)*VLOOKUP($D67,Averages!$H$113:$K$117,4,0),Proj_Rounding)</f>
        <v>1</v>
      </c>
      <c r="W67" s="6">
        <f>ROUND(EXP('Random Numbers'!BR66)/2.5*Averages!$K66+(1-'Random Numbers'!BR66^0.5)*VLOOKUP($D67,Averages!$H$113:$K$117,4,0),Proj_Rounding)</f>
        <v>1</v>
      </c>
      <c r="X67" s="6">
        <f>ROUND(EXP('Random Numbers'!BS66)/2.5*Averages!$K66+(1-'Random Numbers'!BS66^0.5)*VLOOKUP($D67,Averages!$H$113:$K$117,4,0),Proj_Rounding)</f>
        <v>1</v>
      </c>
      <c r="Y67" s="6">
        <f>ROUND(EXP('Random Numbers'!BT66)/2.5*Averages!$K66+(1-'Random Numbers'!BT66^0.5)*VLOOKUP($D67,Averages!$H$113:$K$117,4,0),Proj_Rounding)</f>
        <v>1</v>
      </c>
      <c r="Z67" s="6">
        <f>ROUND(EXP('Random Numbers'!BU66)/2.5*Averages!$K66+(1-'Random Numbers'!BU66^0.5)*VLOOKUP($D67,Averages!$H$113:$K$117,4,0),Proj_Rounding)</f>
        <v>1</v>
      </c>
      <c r="AA67" s="6">
        <f>ROUND(EXP('Random Numbers'!BV66)/2.5*Averages!$K66+(1-'Random Numbers'!BV66^0.5)*VLOOKUP($D67,Averages!$H$113:$K$117,4,0),Proj_Rounding)</f>
        <v>1</v>
      </c>
      <c r="AB67" s="6">
        <f>ROUND(EXP('Random Numbers'!BW66)/2.5*Averages!$K66+(1-'Random Numbers'!BW66^0.5)*VLOOKUP($D67,Averages!$H$113:$K$117,4,0),Proj_Rounding)</f>
        <v>1</v>
      </c>
      <c r="AC67" s="49">
        <f>ROUND(EXP('Random Numbers'!BX66)/2.5*Averages!$K66+(1-'Random Numbers'!BX66^0.5)*VLOOKUP($D67,Averages!$H$113:$K$117,4,0),Proj_Rounding)</f>
        <v>1</v>
      </c>
      <c r="AD67" s="69">
        <f t="shared" si="0"/>
        <v>25</v>
      </c>
    </row>
    <row r="68" spans="2:30" ht="15" customHeight="1" x14ac:dyDescent="0.35">
      <c r="B68" s="32" t="s">
        <v>27</v>
      </c>
      <c r="C68" s="51" t="s">
        <v>96</v>
      </c>
      <c r="D68" s="6" t="s">
        <v>11</v>
      </c>
      <c r="E68" s="6">
        <f>ROUND(EXP('Random Numbers'!AZ67)/2.5*Averages!$K67+(1-'Random Numbers'!AZ67^0.5)*VLOOKUP($D68,Averages!$H$113:$K$117,4,0),Proj_Rounding)</f>
        <v>3</v>
      </c>
      <c r="F68" s="6">
        <f>ROUND(EXP('Random Numbers'!BA67)/2.5*Averages!$K67+(1-'Random Numbers'!BA67^0.5)*VLOOKUP($D68,Averages!$H$113:$K$117,4,0),Proj_Rounding)</f>
        <v>3</v>
      </c>
      <c r="G68" s="6">
        <f>ROUND(EXP('Random Numbers'!BB67)/2.5*Averages!$K67+(1-'Random Numbers'!BB67^0.5)*VLOOKUP($D68,Averages!$H$113:$K$117,4,0),Proj_Rounding)</f>
        <v>3</v>
      </c>
      <c r="H68" s="6">
        <f>ROUND(EXP('Random Numbers'!BC67)/2.5*Averages!$K67+(1-'Random Numbers'!BC67^0.5)*VLOOKUP($D68,Averages!$H$113:$K$117,4,0),Proj_Rounding)</f>
        <v>3</v>
      </c>
      <c r="I68" s="6">
        <f>ROUND(EXP('Random Numbers'!BD67)/2.5*Averages!$K67+(1-'Random Numbers'!BD67^0.5)*VLOOKUP($D68,Averages!$H$113:$K$117,4,0),Proj_Rounding)</f>
        <v>3</v>
      </c>
      <c r="J68" s="6">
        <f>ROUND(EXP('Random Numbers'!BE67)/2.5*Averages!$K67+(1-'Random Numbers'!BE67^0.5)*VLOOKUP($D68,Averages!$H$113:$K$117,4,0),Proj_Rounding)</f>
        <v>3</v>
      </c>
      <c r="K68" s="6">
        <f>ROUND(EXP('Random Numbers'!BF67)/2.5*Averages!$K67+(1-'Random Numbers'!BF67^0.5)*VLOOKUP($D68,Averages!$H$113:$K$117,4,0),Proj_Rounding)</f>
        <v>3</v>
      </c>
      <c r="L68" s="6">
        <f>ROUND(EXP('Random Numbers'!BG67)/2.5*Averages!$K67+(1-'Random Numbers'!BG67^0.5)*VLOOKUP($D68,Averages!$H$113:$K$117,4,0),Proj_Rounding)</f>
        <v>3</v>
      </c>
      <c r="M68" s="6">
        <f>ROUND(EXP('Random Numbers'!BH67)/2.5*Averages!$K67+(1-'Random Numbers'!BH67^0.5)*VLOOKUP($D68,Averages!$H$113:$K$117,4,0),Proj_Rounding)</f>
        <v>3</v>
      </c>
      <c r="N68" s="6">
        <f>ROUND(EXP('Random Numbers'!BI67)/2.5*Averages!$K67+(1-'Random Numbers'!BI67^0.5)*VLOOKUP($D68,Averages!$H$113:$K$117,4,0),Proj_Rounding)</f>
        <v>3</v>
      </c>
      <c r="O68" s="6">
        <f>ROUND(EXP('Random Numbers'!BJ67)/2.5*Averages!$K67+(1-'Random Numbers'!BJ67^0.5)*VLOOKUP($D68,Averages!$H$113:$K$117,4,0),Proj_Rounding)</f>
        <v>3</v>
      </c>
      <c r="P68" s="6">
        <f>ROUND(EXP('Random Numbers'!BK67)/2.5*Averages!$K67+(1-'Random Numbers'!BK67^0.5)*VLOOKUP($D68,Averages!$H$113:$K$117,4,0),Proj_Rounding)</f>
        <v>3</v>
      </c>
      <c r="Q68" s="6">
        <f>ROUND(EXP('Random Numbers'!BL67)/2.5*Averages!$K67+(1-'Random Numbers'!BL67^0.5)*VLOOKUP($D68,Averages!$H$113:$K$117,4,0),Proj_Rounding)</f>
        <v>3</v>
      </c>
      <c r="R68" s="6">
        <f>ROUND(EXP('Random Numbers'!BM67)/2.5*Averages!$K67+(1-'Random Numbers'!BM67^0.5)*VLOOKUP($D68,Averages!$H$113:$K$117,4,0),Proj_Rounding)</f>
        <v>3</v>
      </c>
      <c r="S68" s="6">
        <f>ROUND(EXP('Random Numbers'!BN67)/2.5*Averages!$K67+(1-'Random Numbers'!BN67^0.5)*VLOOKUP($D68,Averages!$H$113:$K$117,4,0),Proj_Rounding)</f>
        <v>3</v>
      </c>
      <c r="T68" s="6">
        <f>ROUND(EXP('Random Numbers'!BO67)/2.5*Averages!$K67+(1-'Random Numbers'!BO67^0.5)*VLOOKUP($D68,Averages!$H$113:$K$117,4,0),Proj_Rounding)</f>
        <v>3</v>
      </c>
      <c r="U68" s="6">
        <f>ROUND(EXP('Random Numbers'!BP67)/2.5*Averages!$K67+(1-'Random Numbers'!BP67^0.5)*VLOOKUP($D68,Averages!$H$113:$K$117,4,0),Proj_Rounding)</f>
        <v>3</v>
      </c>
      <c r="V68" s="6">
        <f>ROUND(EXP('Random Numbers'!BQ67)/2.5*Averages!$K67+(1-'Random Numbers'!BQ67^0.5)*VLOOKUP($D68,Averages!$H$113:$K$117,4,0),Proj_Rounding)</f>
        <v>3</v>
      </c>
      <c r="W68" s="6">
        <f>ROUND(EXP('Random Numbers'!BR67)/2.5*Averages!$K67+(1-'Random Numbers'!BR67^0.5)*VLOOKUP($D68,Averages!$H$113:$K$117,4,0),Proj_Rounding)</f>
        <v>3</v>
      </c>
      <c r="X68" s="6">
        <f>ROUND(EXP('Random Numbers'!BS67)/2.5*Averages!$K67+(1-'Random Numbers'!BS67^0.5)*VLOOKUP($D68,Averages!$H$113:$K$117,4,0),Proj_Rounding)</f>
        <v>3</v>
      </c>
      <c r="Y68" s="6">
        <f>ROUND(EXP('Random Numbers'!BT67)/2.5*Averages!$K67+(1-'Random Numbers'!BT67^0.5)*VLOOKUP($D68,Averages!$H$113:$K$117,4,0),Proj_Rounding)</f>
        <v>3</v>
      </c>
      <c r="Z68" s="6">
        <f>ROUND(EXP('Random Numbers'!BU67)/2.5*Averages!$K67+(1-'Random Numbers'!BU67^0.5)*VLOOKUP($D68,Averages!$H$113:$K$117,4,0),Proj_Rounding)</f>
        <v>3</v>
      </c>
      <c r="AA68" s="6">
        <f>ROUND(EXP('Random Numbers'!BV67)/2.5*Averages!$K67+(1-'Random Numbers'!BV67^0.5)*VLOOKUP($D68,Averages!$H$113:$K$117,4,0),Proj_Rounding)</f>
        <v>3</v>
      </c>
      <c r="AB68" s="6">
        <f>ROUND(EXP('Random Numbers'!BW67)/2.5*Averages!$K67+(1-'Random Numbers'!BW67^0.5)*VLOOKUP($D68,Averages!$H$113:$K$117,4,0),Proj_Rounding)</f>
        <v>3</v>
      </c>
      <c r="AC68" s="49">
        <f>ROUND(EXP('Random Numbers'!BX67)/2.5*Averages!$K67+(1-'Random Numbers'!BX67^0.5)*VLOOKUP($D68,Averages!$H$113:$K$117,4,0),Proj_Rounding)</f>
        <v>3</v>
      </c>
      <c r="AD68" s="69">
        <f t="shared" si="0"/>
        <v>75</v>
      </c>
    </row>
    <row r="69" spans="2:30" ht="15" customHeight="1" x14ac:dyDescent="0.35">
      <c r="B69" s="32" t="s">
        <v>27</v>
      </c>
      <c r="C69" s="51" t="s">
        <v>97</v>
      </c>
      <c r="D69" s="6" t="s">
        <v>11</v>
      </c>
      <c r="E69" s="6">
        <f>ROUND(EXP('Random Numbers'!AZ68)/2.5*Averages!$K68+(1-'Random Numbers'!AZ68^0.5)*VLOOKUP($D69,Averages!$H$113:$K$117,4,0),Proj_Rounding)</f>
        <v>1</v>
      </c>
      <c r="F69" s="6">
        <f>ROUND(EXP('Random Numbers'!BA68)/2.5*Averages!$K68+(1-'Random Numbers'!BA68^0.5)*VLOOKUP($D69,Averages!$H$113:$K$117,4,0),Proj_Rounding)</f>
        <v>1</v>
      </c>
      <c r="G69" s="6">
        <f>ROUND(EXP('Random Numbers'!BB68)/2.5*Averages!$K68+(1-'Random Numbers'!BB68^0.5)*VLOOKUP($D69,Averages!$H$113:$K$117,4,0),Proj_Rounding)</f>
        <v>2</v>
      </c>
      <c r="H69" s="6">
        <f>ROUND(EXP('Random Numbers'!BC68)/2.5*Averages!$K68+(1-'Random Numbers'!BC68^0.5)*VLOOKUP($D69,Averages!$H$113:$K$117,4,0),Proj_Rounding)</f>
        <v>1</v>
      </c>
      <c r="I69" s="6">
        <f>ROUND(EXP('Random Numbers'!BD68)/2.5*Averages!$K68+(1-'Random Numbers'!BD68^0.5)*VLOOKUP($D69,Averages!$H$113:$K$117,4,0),Proj_Rounding)</f>
        <v>1</v>
      </c>
      <c r="J69" s="6">
        <f>ROUND(EXP('Random Numbers'!BE68)/2.5*Averages!$K68+(1-'Random Numbers'!BE68^0.5)*VLOOKUP($D69,Averages!$H$113:$K$117,4,0),Proj_Rounding)</f>
        <v>2</v>
      </c>
      <c r="K69" s="6">
        <f>ROUND(EXP('Random Numbers'!BF68)/2.5*Averages!$K68+(1-'Random Numbers'!BF68^0.5)*VLOOKUP($D69,Averages!$H$113:$K$117,4,0),Proj_Rounding)</f>
        <v>2</v>
      </c>
      <c r="L69" s="6">
        <f>ROUND(EXP('Random Numbers'!BG68)/2.5*Averages!$K68+(1-'Random Numbers'!BG68^0.5)*VLOOKUP($D69,Averages!$H$113:$K$117,4,0),Proj_Rounding)</f>
        <v>1</v>
      </c>
      <c r="M69" s="6">
        <f>ROUND(EXP('Random Numbers'!BH68)/2.5*Averages!$K68+(1-'Random Numbers'!BH68^0.5)*VLOOKUP($D69,Averages!$H$113:$K$117,4,0),Proj_Rounding)</f>
        <v>1</v>
      </c>
      <c r="N69" s="6">
        <f>ROUND(EXP('Random Numbers'!BI68)/2.5*Averages!$K68+(1-'Random Numbers'!BI68^0.5)*VLOOKUP($D69,Averages!$H$113:$K$117,4,0),Proj_Rounding)</f>
        <v>2</v>
      </c>
      <c r="O69" s="6">
        <f>ROUND(EXP('Random Numbers'!BJ68)/2.5*Averages!$K68+(1-'Random Numbers'!BJ68^0.5)*VLOOKUP($D69,Averages!$H$113:$K$117,4,0),Proj_Rounding)</f>
        <v>1</v>
      </c>
      <c r="P69" s="6">
        <f>ROUND(EXP('Random Numbers'!BK68)/2.5*Averages!$K68+(1-'Random Numbers'!BK68^0.5)*VLOOKUP($D69,Averages!$H$113:$K$117,4,0),Proj_Rounding)</f>
        <v>1</v>
      </c>
      <c r="Q69" s="6">
        <f>ROUND(EXP('Random Numbers'!BL68)/2.5*Averages!$K68+(1-'Random Numbers'!BL68^0.5)*VLOOKUP($D69,Averages!$H$113:$K$117,4,0),Proj_Rounding)</f>
        <v>2</v>
      </c>
      <c r="R69" s="6">
        <f>ROUND(EXP('Random Numbers'!BM68)/2.5*Averages!$K68+(1-'Random Numbers'!BM68^0.5)*VLOOKUP($D69,Averages!$H$113:$K$117,4,0),Proj_Rounding)</f>
        <v>2</v>
      </c>
      <c r="S69" s="6">
        <f>ROUND(EXP('Random Numbers'!BN68)/2.5*Averages!$K68+(1-'Random Numbers'!BN68^0.5)*VLOOKUP($D69,Averages!$H$113:$K$117,4,0),Proj_Rounding)</f>
        <v>1</v>
      </c>
      <c r="T69" s="6">
        <f>ROUND(EXP('Random Numbers'!BO68)/2.5*Averages!$K68+(1-'Random Numbers'!BO68^0.5)*VLOOKUP($D69,Averages!$H$113:$K$117,4,0),Proj_Rounding)</f>
        <v>1</v>
      </c>
      <c r="U69" s="6">
        <f>ROUND(EXP('Random Numbers'!BP68)/2.5*Averages!$K68+(1-'Random Numbers'!BP68^0.5)*VLOOKUP($D69,Averages!$H$113:$K$117,4,0),Proj_Rounding)</f>
        <v>2</v>
      </c>
      <c r="V69" s="6">
        <f>ROUND(EXP('Random Numbers'!BQ68)/2.5*Averages!$K68+(1-'Random Numbers'!BQ68^0.5)*VLOOKUP($D69,Averages!$H$113:$K$117,4,0),Proj_Rounding)</f>
        <v>1</v>
      </c>
      <c r="W69" s="6">
        <f>ROUND(EXP('Random Numbers'!BR68)/2.5*Averages!$K68+(1-'Random Numbers'!BR68^0.5)*VLOOKUP($D69,Averages!$H$113:$K$117,4,0),Proj_Rounding)</f>
        <v>1</v>
      </c>
      <c r="X69" s="6">
        <f>ROUND(EXP('Random Numbers'!BS68)/2.5*Averages!$K68+(1-'Random Numbers'!BS68^0.5)*VLOOKUP($D69,Averages!$H$113:$K$117,4,0),Proj_Rounding)</f>
        <v>1</v>
      </c>
      <c r="Y69" s="6">
        <f>ROUND(EXP('Random Numbers'!BT68)/2.5*Averages!$K68+(1-'Random Numbers'!BT68^0.5)*VLOOKUP($D69,Averages!$H$113:$K$117,4,0),Proj_Rounding)</f>
        <v>1</v>
      </c>
      <c r="Z69" s="6">
        <f>ROUND(EXP('Random Numbers'!BU68)/2.5*Averages!$K68+(1-'Random Numbers'!BU68^0.5)*VLOOKUP($D69,Averages!$H$113:$K$117,4,0),Proj_Rounding)</f>
        <v>1</v>
      </c>
      <c r="AA69" s="6">
        <f>ROUND(EXP('Random Numbers'!BV68)/2.5*Averages!$K68+(1-'Random Numbers'!BV68^0.5)*VLOOKUP($D69,Averages!$H$113:$K$117,4,0),Proj_Rounding)</f>
        <v>1</v>
      </c>
      <c r="AB69" s="6">
        <f>ROUND(EXP('Random Numbers'!BW68)/2.5*Averages!$K68+(1-'Random Numbers'!BW68^0.5)*VLOOKUP($D69,Averages!$H$113:$K$117,4,0),Proj_Rounding)</f>
        <v>1</v>
      </c>
      <c r="AC69" s="49">
        <f>ROUND(EXP('Random Numbers'!BX68)/2.5*Averages!$K68+(1-'Random Numbers'!BX68^0.5)*VLOOKUP($D69,Averages!$H$113:$K$117,4,0),Proj_Rounding)</f>
        <v>1</v>
      </c>
      <c r="AD69" s="69">
        <f t="shared" ref="AD69:AD113" si="1">SUM(E69:AC69)</f>
        <v>32</v>
      </c>
    </row>
    <row r="70" spans="2:30" ht="15" customHeight="1" x14ac:dyDescent="0.35">
      <c r="B70" s="32" t="s">
        <v>28</v>
      </c>
      <c r="C70" s="51" t="s">
        <v>98</v>
      </c>
      <c r="D70" s="6" t="s">
        <v>8</v>
      </c>
      <c r="E70" s="6">
        <f>ROUND(EXP('Random Numbers'!AZ69)/2.5*Averages!$K69+(1-'Random Numbers'!AZ69^0.5)*VLOOKUP($D70,Averages!$H$113:$K$117,4,0),Proj_Rounding)</f>
        <v>2</v>
      </c>
      <c r="F70" s="6">
        <f>ROUND(EXP('Random Numbers'!BA69)/2.5*Averages!$K69+(1-'Random Numbers'!BA69^0.5)*VLOOKUP($D70,Averages!$H$113:$K$117,4,0),Proj_Rounding)</f>
        <v>2</v>
      </c>
      <c r="G70" s="6">
        <f>ROUND(EXP('Random Numbers'!BB69)/2.5*Averages!$K69+(1-'Random Numbers'!BB69^0.5)*VLOOKUP($D70,Averages!$H$113:$K$117,4,0),Proj_Rounding)</f>
        <v>2</v>
      </c>
      <c r="H70" s="6">
        <f>ROUND(EXP('Random Numbers'!BC69)/2.5*Averages!$K69+(1-'Random Numbers'!BC69^0.5)*VLOOKUP($D70,Averages!$H$113:$K$117,4,0),Proj_Rounding)</f>
        <v>2</v>
      </c>
      <c r="I70" s="6">
        <f>ROUND(EXP('Random Numbers'!BD69)/2.5*Averages!$K69+(1-'Random Numbers'!BD69^0.5)*VLOOKUP($D70,Averages!$H$113:$K$117,4,0),Proj_Rounding)</f>
        <v>2</v>
      </c>
      <c r="J70" s="6">
        <f>ROUND(EXP('Random Numbers'!BE69)/2.5*Averages!$K69+(1-'Random Numbers'!BE69^0.5)*VLOOKUP($D70,Averages!$H$113:$K$117,4,0),Proj_Rounding)</f>
        <v>3</v>
      </c>
      <c r="K70" s="6">
        <f>ROUND(EXP('Random Numbers'!BF69)/2.5*Averages!$K69+(1-'Random Numbers'!BF69^0.5)*VLOOKUP($D70,Averages!$H$113:$K$117,4,0),Proj_Rounding)</f>
        <v>2</v>
      </c>
      <c r="L70" s="6">
        <f>ROUND(EXP('Random Numbers'!BG69)/2.5*Averages!$K69+(1-'Random Numbers'!BG69^0.5)*VLOOKUP($D70,Averages!$H$113:$K$117,4,0),Proj_Rounding)</f>
        <v>3</v>
      </c>
      <c r="M70" s="6">
        <f>ROUND(EXP('Random Numbers'!BH69)/2.5*Averages!$K69+(1-'Random Numbers'!BH69^0.5)*VLOOKUP($D70,Averages!$H$113:$K$117,4,0),Proj_Rounding)</f>
        <v>2</v>
      </c>
      <c r="N70" s="6">
        <f>ROUND(EXP('Random Numbers'!BI69)/2.5*Averages!$K69+(1-'Random Numbers'!BI69^0.5)*VLOOKUP($D70,Averages!$H$113:$K$117,4,0),Proj_Rounding)</f>
        <v>3</v>
      </c>
      <c r="O70" s="6">
        <f>ROUND(EXP('Random Numbers'!BJ69)/2.5*Averages!$K69+(1-'Random Numbers'!BJ69^0.5)*VLOOKUP($D70,Averages!$H$113:$K$117,4,0),Proj_Rounding)</f>
        <v>2</v>
      </c>
      <c r="P70" s="6">
        <f>ROUND(EXP('Random Numbers'!BK69)/2.5*Averages!$K69+(1-'Random Numbers'!BK69^0.5)*VLOOKUP($D70,Averages!$H$113:$K$117,4,0),Proj_Rounding)</f>
        <v>2</v>
      </c>
      <c r="Q70" s="6">
        <f>ROUND(EXP('Random Numbers'!BL69)/2.5*Averages!$K69+(1-'Random Numbers'!BL69^0.5)*VLOOKUP($D70,Averages!$H$113:$K$117,4,0),Proj_Rounding)</f>
        <v>2</v>
      </c>
      <c r="R70" s="6">
        <f>ROUND(EXP('Random Numbers'!BM69)/2.5*Averages!$K69+(1-'Random Numbers'!BM69^0.5)*VLOOKUP($D70,Averages!$H$113:$K$117,4,0),Proj_Rounding)</f>
        <v>3</v>
      </c>
      <c r="S70" s="6">
        <f>ROUND(EXP('Random Numbers'!BN69)/2.5*Averages!$K69+(1-'Random Numbers'!BN69^0.5)*VLOOKUP($D70,Averages!$H$113:$K$117,4,0),Proj_Rounding)</f>
        <v>3</v>
      </c>
      <c r="T70" s="6">
        <f>ROUND(EXP('Random Numbers'!BO69)/2.5*Averages!$K69+(1-'Random Numbers'!BO69^0.5)*VLOOKUP($D70,Averages!$H$113:$K$117,4,0),Proj_Rounding)</f>
        <v>2</v>
      </c>
      <c r="U70" s="6">
        <f>ROUND(EXP('Random Numbers'!BP69)/2.5*Averages!$K69+(1-'Random Numbers'!BP69^0.5)*VLOOKUP($D70,Averages!$H$113:$K$117,4,0),Proj_Rounding)</f>
        <v>3</v>
      </c>
      <c r="V70" s="6">
        <f>ROUND(EXP('Random Numbers'!BQ69)/2.5*Averages!$K69+(1-'Random Numbers'!BQ69^0.5)*VLOOKUP($D70,Averages!$H$113:$K$117,4,0),Proj_Rounding)</f>
        <v>3</v>
      </c>
      <c r="W70" s="6">
        <f>ROUND(EXP('Random Numbers'!BR69)/2.5*Averages!$K69+(1-'Random Numbers'!BR69^0.5)*VLOOKUP($D70,Averages!$H$113:$K$117,4,0),Proj_Rounding)</f>
        <v>2</v>
      </c>
      <c r="X70" s="6">
        <f>ROUND(EXP('Random Numbers'!BS69)/2.5*Averages!$K69+(1-'Random Numbers'!BS69^0.5)*VLOOKUP($D70,Averages!$H$113:$K$117,4,0),Proj_Rounding)</f>
        <v>2</v>
      </c>
      <c r="Y70" s="6">
        <f>ROUND(EXP('Random Numbers'!BT69)/2.5*Averages!$K69+(1-'Random Numbers'!BT69^0.5)*VLOOKUP($D70,Averages!$H$113:$K$117,4,0),Proj_Rounding)</f>
        <v>2</v>
      </c>
      <c r="Z70" s="6">
        <f>ROUND(EXP('Random Numbers'!BU69)/2.5*Averages!$K69+(1-'Random Numbers'!BU69^0.5)*VLOOKUP($D70,Averages!$H$113:$K$117,4,0),Proj_Rounding)</f>
        <v>2</v>
      </c>
      <c r="AA70" s="6">
        <f>ROUND(EXP('Random Numbers'!BV69)/2.5*Averages!$K69+(1-'Random Numbers'!BV69^0.5)*VLOOKUP($D70,Averages!$H$113:$K$117,4,0),Proj_Rounding)</f>
        <v>2</v>
      </c>
      <c r="AB70" s="6">
        <f>ROUND(EXP('Random Numbers'!BW69)/2.5*Averages!$K69+(1-'Random Numbers'!BW69^0.5)*VLOOKUP($D70,Averages!$H$113:$K$117,4,0),Proj_Rounding)</f>
        <v>2</v>
      </c>
      <c r="AC70" s="49">
        <f>ROUND(EXP('Random Numbers'!BX69)/2.5*Averages!$K69+(1-'Random Numbers'!BX69^0.5)*VLOOKUP($D70,Averages!$H$113:$K$117,4,0),Proj_Rounding)</f>
        <v>2</v>
      </c>
      <c r="AD70" s="69">
        <f t="shared" si="1"/>
        <v>57</v>
      </c>
    </row>
    <row r="71" spans="2:30" ht="15" customHeight="1" x14ac:dyDescent="0.35">
      <c r="B71" s="32" t="s">
        <v>28</v>
      </c>
      <c r="C71" s="51" t="s">
        <v>99</v>
      </c>
      <c r="D71" s="6" t="s">
        <v>8</v>
      </c>
      <c r="E71" s="6">
        <f>ROUND(EXP('Random Numbers'!AZ70)/2.5*Averages!$K70+(1-'Random Numbers'!AZ70^0.5)*VLOOKUP($D71,Averages!$H$113:$K$117,4,0),Proj_Rounding)</f>
        <v>2</v>
      </c>
      <c r="F71" s="6">
        <f>ROUND(EXP('Random Numbers'!BA70)/2.5*Averages!$K70+(1-'Random Numbers'!BA70^0.5)*VLOOKUP($D71,Averages!$H$113:$K$117,4,0),Proj_Rounding)</f>
        <v>2</v>
      </c>
      <c r="G71" s="6">
        <f>ROUND(EXP('Random Numbers'!BB70)/2.5*Averages!$K70+(1-'Random Numbers'!BB70^0.5)*VLOOKUP($D71,Averages!$H$113:$K$117,4,0),Proj_Rounding)</f>
        <v>2</v>
      </c>
      <c r="H71" s="6">
        <f>ROUND(EXP('Random Numbers'!BC70)/2.5*Averages!$K70+(1-'Random Numbers'!BC70^0.5)*VLOOKUP($D71,Averages!$H$113:$K$117,4,0),Proj_Rounding)</f>
        <v>1</v>
      </c>
      <c r="I71" s="6">
        <f>ROUND(EXP('Random Numbers'!BD70)/2.5*Averages!$K70+(1-'Random Numbers'!BD70^0.5)*VLOOKUP($D71,Averages!$H$113:$K$117,4,0),Proj_Rounding)</f>
        <v>1</v>
      </c>
      <c r="J71" s="6">
        <f>ROUND(EXP('Random Numbers'!BE70)/2.5*Averages!$K70+(1-'Random Numbers'!BE70^0.5)*VLOOKUP($D71,Averages!$H$113:$K$117,4,0),Proj_Rounding)</f>
        <v>1</v>
      </c>
      <c r="K71" s="6">
        <f>ROUND(EXP('Random Numbers'!BF70)/2.5*Averages!$K70+(1-'Random Numbers'!BF70^0.5)*VLOOKUP($D71,Averages!$H$113:$K$117,4,0),Proj_Rounding)</f>
        <v>2</v>
      </c>
      <c r="L71" s="6">
        <f>ROUND(EXP('Random Numbers'!BG70)/2.5*Averages!$K70+(1-'Random Numbers'!BG70^0.5)*VLOOKUP($D71,Averages!$H$113:$K$117,4,0),Proj_Rounding)</f>
        <v>1</v>
      </c>
      <c r="M71" s="6">
        <f>ROUND(EXP('Random Numbers'!BH70)/2.5*Averages!$K70+(1-'Random Numbers'!BH70^0.5)*VLOOKUP($D71,Averages!$H$113:$K$117,4,0),Proj_Rounding)</f>
        <v>2</v>
      </c>
      <c r="N71" s="6">
        <f>ROUND(EXP('Random Numbers'!BI70)/2.5*Averages!$K70+(1-'Random Numbers'!BI70^0.5)*VLOOKUP($D71,Averages!$H$113:$K$117,4,0),Proj_Rounding)</f>
        <v>2</v>
      </c>
      <c r="O71" s="6">
        <f>ROUND(EXP('Random Numbers'!BJ70)/2.5*Averages!$K70+(1-'Random Numbers'!BJ70^0.5)*VLOOKUP($D71,Averages!$H$113:$K$117,4,0),Proj_Rounding)</f>
        <v>2</v>
      </c>
      <c r="P71" s="6">
        <f>ROUND(EXP('Random Numbers'!BK70)/2.5*Averages!$K70+(1-'Random Numbers'!BK70^0.5)*VLOOKUP($D71,Averages!$H$113:$K$117,4,0),Proj_Rounding)</f>
        <v>2</v>
      </c>
      <c r="Q71" s="6">
        <f>ROUND(EXP('Random Numbers'!BL70)/2.5*Averages!$K70+(1-'Random Numbers'!BL70^0.5)*VLOOKUP($D71,Averages!$H$113:$K$117,4,0),Proj_Rounding)</f>
        <v>2</v>
      </c>
      <c r="R71" s="6">
        <f>ROUND(EXP('Random Numbers'!BM70)/2.5*Averages!$K70+(1-'Random Numbers'!BM70^0.5)*VLOOKUP($D71,Averages!$H$113:$K$117,4,0),Proj_Rounding)</f>
        <v>2</v>
      </c>
      <c r="S71" s="6">
        <f>ROUND(EXP('Random Numbers'!BN70)/2.5*Averages!$K70+(1-'Random Numbers'!BN70^0.5)*VLOOKUP($D71,Averages!$H$113:$K$117,4,0),Proj_Rounding)</f>
        <v>2</v>
      </c>
      <c r="T71" s="6">
        <f>ROUND(EXP('Random Numbers'!BO70)/2.5*Averages!$K70+(1-'Random Numbers'!BO70^0.5)*VLOOKUP($D71,Averages!$H$113:$K$117,4,0),Proj_Rounding)</f>
        <v>2</v>
      </c>
      <c r="U71" s="6">
        <f>ROUND(EXP('Random Numbers'!BP70)/2.5*Averages!$K70+(1-'Random Numbers'!BP70^0.5)*VLOOKUP($D71,Averages!$H$113:$K$117,4,0),Proj_Rounding)</f>
        <v>2</v>
      </c>
      <c r="V71" s="6">
        <f>ROUND(EXP('Random Numbers'!BQ70)/2.5*Averages!$K70+(1-'Random Numbers'!BQ70^0.5)*VLOOKUP($D71,Averages!$H$113:$K$117,4,0),Proj_Rounding)</f>
        <v>2</v>
      </c>
      <c r="W71" s="6">
        <f>ROUND(EXP('Random Numbers'!BR70)/2.5*Averages!$K70+(1-'Random Numbers'!BR70^0.5)*VLOOKUP($D71,Averages!$H$113:$K$117,4,0),Proj_Rounding)</f>
        <v>2</v>
      </c>
      <c r="X71" s="6">
        <f>ROUND(EXP('Random Numbers'!BS70)/2.5*Averages!$K70+(1-'Random Numbers'!BS70^0.5)*VLOOKUP($D71,Averages!$H$113:$K$117,4,0),Proj_Rounding)</f>
        <v>2</v>
      </c>
      <c r="Y71" s="6">
        <f>ROUND(EXP('Random Numbers'!BT70)/2.5*Averages!$K70+(1-'Random Numbers'!BT70^0.5)*VLOOKUP($D71,Averages!$H$113:$K$117,4,0),Proj_Rounding)</f>
        <v>2</v>
      </c>
      <c r="Z71" s="6">
        <f>ROUND(EXP('Random Numbers'!BU70)/2.5*Averages!$K70+(1-'Random Numbers'!BU70^0.5)*VLOOKUP($D71,Averages!$H$113:$K$117,4,0),Proj_Rounding)</f>
        <v>2</v>
      </c>
      <c r="AA71" s="6">
        <f>ROUND(EXP('Random Numbers'!BV70)/2.5*Averages!$K70+(1-'Random Numbers'!BV70^0.5)*VLOOKUP($D71,Averages!$H$113:$K$117,4,0),Proj_Rounding)</f>
        <v>2</v>
      </c>
      <c r="AB71" s="6">
        <f>ROUND(EXP('Random Numbers'!BW70)/2.5*Averages!$K70+(1-'Random Numbers'!BW70^0.5)*VLOOKUP($D71,Averages!$H$113:$K$117,4,0),Proj_Rounding)</f>
        <v>2</v>
      </c>
      <c r="AC71" s="49">
        <f>ROUND(EXP('Random Numbers'!BX70)/2.5*Averages!$K70+(1-'Random Numbers'!BX70^0.5)*VLOOKUP($D71,Averages!$H$113:$K$117,4,0),Proj_Rounding)</f>
        <v>2</v>
      </c>
      <c r="AD71" s="69">
        <f t="shared" si="1"/>
        <v>46</v>
      </c>
    </row>
    <row r="72" spans="2:30" ht="15" customHeight="1" x14ac:dyDescent="0.35">
      <c r="B72" s="32" t="s">
        <v>28</v>
      </c>
      <c r="C72" s="51" t="s">
        <v>100</v>
      </c>
      <c r="D72" s="6" t="s">
        <v>8</v>
      </c>
      <c r="E72" s="6">
        <f>ROUND(EXP('Random Numbers'!AZ71)/2.5*Averages!$K71+(1-'Random Numbers'!AZ71^0.5)*VLOOKUP($D72,Averages!$H$113:$K$117,4,0),Proj_Rounding)</f>
        <v>2</v>
      </c>
      <c r="F72" s="6">
        <f>ROUND(EXP('Random Numbers'!BA71)/2.5*Averages!$K71+(1-'Random Numbers'!BA71^0.5)*VLOOKUP($D72,Averages!$H$113:$K$117,4,0),Proj_Rounding)</f>
        <v>2</v>
      </c>
      <c r="G72" s="6">
        <f>ROUND(EXP('Random Numbers'!BB71)/2.5*Averages!$K71+(1-'Random Numbers'!BB71^0.5)*VLOOKUP($D72,Averages!$H$113:$K$117,4,0),Proj_Rounding)</f>
        <v>3</v>
      </c>
      <c r="H72" s="6">
        <f>ROUND(EXP('Random Numbers'!BC71)/2.5*Averages!$K71+(1-'Random Numbers'!BC71^0.5)*VLOOKUP($D72,Averages!$H$113:$K$117,4,0),Proj_Rounding)</f>
        <v>2</v>
      </c>
      <c r="I72" s="6">
        <f>ROUND(EXP('Random Numbers'!BD71)/2.5*Averages!$K71+(1-'Random Numbers'!BD71^0.5)*VLOOKUP($D72,Averages!$H$113:$K$117,4,0),Proj_Rounding)</f>
        <v>2</v>
      </c>
      <c r="J72" s="6">
        <f>ROUND(EXP('Random Numbers'!BE71)/2.5*Averages!$K71+(1-'Random Numbers'!BE71^0.5)*VLOOKUP($D72,Averages!$H$113:$K$117,4,0),Proj_Rounding)</f>
        <v>2</v>
      </c>
      <c r="K72" s="6">
        <f>ROUND(EXP('Random Numbers'!BF71)/2.5*Averages!$K71+(1-'Random Numbers'!BF71^0.5)*VLOOKUP($D72,Averages!$H$113:$K$117,4,0),Proj_Rounding)</f>
        <v>2</v>
      </c>
      <c r="L72" s="6">
        <f>ROUND(EXP('Random Numbers'!BG71)/2.5*Averages!$K71+(1-'Random Numbers'!BG71^0.5)*VLOOKUP($D72,Averages!$H$113:$K$117,4,0),Proj_Rounding)</f>
        <v>2</v>
      </c>
      <c r="M72" s="6">
        <f>ROUND(EXP('Random Numbers'!BH71)/2.5*Averages!$K71+(1-'Random Numbers'!BH71^0.5)*VLOOKUP($D72,Averages!$H$113:$K$117,4,0),Proj_Rounding)</f>
        <v>2</v>
      </c>
      <c r="N72" s="6">
        <f>ROUND(EXP('Random Numbers'!BI71)/2.5*Averages!$K71+(1-'Random Numbers'!BI71^0.5)*VLOOKUP($D72,Averages!$H$113:$K$117,4,0),Proj_Rounding)</f>
        <v>2</v>
      </c>
      <c r="O72" s="6">
        <f>ROUND(EXP('Random Numbers'!BJ71)/2.5*Averages!$K71+(1-'Random Numbers'!BJ71^0.5)*VLOOKUP($D72,Averages!$H$113:$K$117,4,0),Proj_Rounding)</f>
        <v>2</v>
      </c>
      <c r="P72" s="6">
        <f>ROUND(EXP('Random Numbers'!BK71)/2.5*Averages!$K71+(1-'Random Numbers'!BK71^0.5)*VLOOKUP($D72,Averages!$H$113:$K$117,4,0),Proj_Rounding)</f>
        <v>2</v>
      </c>
      <c r="Q72" s="6">
        <f>ROUND(EXP('Random Numbers'!BL71)/2.5*Averages!$K71+(1-'Random Numbers'!BL71^0.5)*VLOOKUP($D72,Averages!$H$113:$K$117,4,0),Proj_Rounding)</f>
        <v>3</v>
      </c>
      <c r="R72" s="6">
        <f>ROUND(EXP('Random Numbers'!BM71)/2.5*Averages!$K71+(1-'Random Numbers'!BM71^0.5)*VLOOKUP($D72,Averages!$H$113:$K$117,4,0),Proj_Rounding)</f>
        <v>2</v>
      </c>
      <c r="S72" s="6">
        <f>ROUND(EXP('Random Numbers'!BN71)/2.5*Averages!$K71+(1-'Random Numbers'!BN71^0.5)*VLOOKUP($D72,Averages!$H$113:$K$117,4,0),Proj_Rounding)</f>
        <v>3</v>
      </c>
      <c r="T72" s="6">
        <f>ROUND(EXP('Random Numbers'!BO71)/2.5*Averages!$K71+(1-'Random Numbers'!BO71^0.5)*VLOOKUP($D72,Averages!$H$113:$K$117,4,0),Proj_Rounding)</f>
        <v>2</v>
      </c>
      <c r="U72" s="6">
        <f>ROUND(EXP('Random Numbers'!BP71)/2.5*Averages!$K71+(1-'Random Numbers'!BP71^0.5)*VLOOKUP($D72,Averages!$H$113:$K$117,4,0),Proj_Rounding)</f>
        <v>2</v>
      </c>
      <c r="V72" s="6">
        <f>ROUND(EXP('Random Numbers'!BQ71)/2.5*Averages!$K71+(1-'Random Numbers'!BQ71^0.5)*VLOOKUP($D72,Averages!$H$113:$K$117,4,0),Proj_Rounding)</f>
        <v>2</v>
      </c>
      <c r="W72" s="6">
        <f>ROUND(EXP('Random Numbers'!BR71)/2.5*Averages!$K71+(1-'Random Numbers'!BR71^0.5)*VLOOKUP($D72,Averages!$H$113:$K$117,4,0),Proj_Rounding)</f>
        <v>2</v>
      </c>
      <c r="X72" s="6">
        <f>ROUND(EXP('Random Numbers'!BS71)/2.5*Averages!$K71+(1-'Random Numbers'!BS71^0.5)*VLOOKUP($D72,Averages!$H$113:$K$117,4,0),Proj_Rounding)</f>
        <v>2</v>
      </c>
      <c r="Y72" s="6">
        <f>ROUND(EXP('Random Numbers'!BT71)/2.5*Averages!$K71+(1-'Random Numbers'!BT71^0.5)*VLOOKUP($D72,Averages!$H$113:$K$117,4,0),Proj_Rounding)</f>
        <v>2</v>
      </c>
      <c r="Z72" s="6">
        <f>ROUND(EXP('Random Numbers'!BU71)/2.5*Averages!$K71+(1-'Random Numbers'!BU71^0.5)*VLOOKUP($D72,Averages!$H$113:$K$117,4,0),Proj_Rounding)</f>
        <v>2</v>
      </c>
      <c r="AA72" s="6">
        <f>ROUND(EXP('Random Numbers'!BV71)/2.5*Averages!$K71+(1-'Random Numbers'!BV71^0.5)*VLOOKUP($D72,Averages!$H$113:$K$117,4,0),Proj_Rounding)</f>
        <v>2</v>
      </c>
      <c r="AB72" s="6">
        <f>ROUND(EXP('Random Numbers'!BW71)/2.5*Averages!$K71+(1-'Random Numbers'!BW71^0.5)*VLOOKUP($D72,Averages!$H$113:$K$117,4,0),Proj_Rounding)</f>
        <v>2</v>
      </c>
      <c r="AC72" s="49">
        <f>ROUND(EXP('Random Numbers'!BX71)/2.5*Averages!$K71+(1-'Random Numbers'!BX71^0.5)*VLOOKUP($D72,Averages!$H$113:$K$117,4,0),Proj_Rounding)</f>
        <v>2</v>
      </c>
      <c r="AD72" s="69">
        <f t="shared" si="1"/>
        <v>53</v>
      </c>
    </row>
    <row r="73" spans="2:30" ht="15" customHeight="1" x14ac:dyDescent="0.35">
      <c r="B73" s="32" t="s">
        <v>28</v>
      </c>
      <c r="C73" s="51" t="s">
        <v>101</v>
      </c>
      <c r="D73" s="6" t="s">
        <v>8</v>
      </c>
      <c r="E73" s="6">
        <f>ROUND(EXP('Random Numbers'!AZ72)/2.5*Averages!$K72+(1-'Random Numbers'!AZ72^0.5)*VLOOKUP($D73,Averages!$H$113:$K$117,4,0),Proj_Rounding)</f>
        <v>2</v>
      </c>
      <c r="F73" s="6">
        <f>ROUND(EXP('Random Numbers'!BA72)/2.5*Averages!$K72+(1-'Random Numbers'!BA72^0.5)*VLOOKUP($D73,Averages!$H$113:$K$117,4,0),Proj_Rounding)</f>
        <v>2</v>
      </c>
      <c r="G73" s="6">
        <f>ROUND(EXP('Random Numbers'!BB72)/2.5*Averages!$K72+(1-'Random Numbers'!BB72^0.5)*VLOOKUP($D73,Averages!$H$113:$K$117,4,0),Proj_Rounding)</f>
        <v>2</v>
      </c>
      <c r="H73" s="6">
        <f>ROUND(EXP('Random Numbers'!BC72)/2.5*Averages!$K72+(1-'Random Numbers'!BC72^0.5)*VLOOKUP($D73,Averages!$H$113:$K$117,4,0),Proj_Rounding)</f>
        <v>2</v>
      </c>
      <c r="I73" s="6">
        <f>ROUND(EXP('Random Numbers'!BD72)/2.5*Averages!$K72+(1-'Random Numbers'!BD72^0.5)*VLOOKUP($D73,Averages!$H$113:$K$117,4,0),Proj_Rounding)</f>
        <v>2</v>
      </c>
      <c r="J73" s="6">
        <f>ROUND(EXP('Random Numbers'!BE72)/2.5*Averages!$K72+(1-'Random Numbers'!BE72^0.5)*VLOOKUP($D73,Averages!$H$113:$K$117,4,0),Proj_Rounding)</f>
        <v>2</v>
      </c>
      <c r="K73" s="6">
        <f>ROUND(EXP('Random Numbers'!BF72)/2.5*Averages!$K72+(1-'Random Numbers'!BF72^0.5)*VLOOKUP($D73,Averages!$H$113:$K$117,4,0),Proj_Rounding)</f>
        <v>2</v>
      </c>
      <c r="L73" s="6">
        <f>ROUND(EXP('Random Numbers'!BG72)/2.5*Averages!$K72+(1-'Random Numbers'!BG72^0.5)*VLOOKUP($D73,Averages!$H$113:$K$117,4,0),Proj_Rounding)</f>
        <v>2</v>
      </c>
      <c r="M73" s="6">
        <f>ROUND(EXP('Random Numbers'!BH72)/2.5*Averages!$K72+(1-'Random Numbers'!BH72^0.5)*VLOOKUP($D73,Averages!$H$113:$K$117,4,0),Proj_Rounding)</f>
        <v>2</v>
      </c>
      <c r="N73" s="6">
        <f>ROUND(EXP('Random Numbers'!BI72)/2.5*Averages!$K72+(1-'Random Numbers'!BI72^0.5)*VLOOKUP($D73,Averages!$H$113:$K$117,4,0),Proj_Rounding)</f>
        <v>2</v>
      </c>
      <c r="O73" s="6">
        <f>ROUND(EXP('Random Numbers'!BJ72)/2.5*Averages!$K72+(1-'Random Numbers'!BJ72^0.5)*VLOOKUP($D73,Averages!$H$113:$K$117,4,0),Proj_Rounding)</f>
        <v>2</v>
      </c>
      <c r="P73" s="6">
        <f>ROUND(EXP('Random Numbers'!BK72)/2.5*Averages!$K72+(1-'Random Numbers'!BK72^0.5)*VLOOKUP($D73,Averages!$H$113:$K$117,4,0),Proj_Rounding)</f>
        <v>2</v>
      </c>
      <c r="Q73" s="6">
        <f>ROUND(EXP('Random Numbers'!BL72)/2.5*Averages!$K72+(1-'Random Numbers'!BL72^0.5)*VLOOKUP($D73,Averages!$H$113:$K$117,4,0),Proj_Rounding)</f>
        <v>2</v>
      </c>
      <c r="R73" s="6">
        <f>ROUND(EXP('Random Numbers'!BM72)/2.5*Averages!$K72+(1-'Random Numbers'!BM72^0.5)*VLOOKUP($D73,Averages!$H$113:$K$117,4,0),Proj_Rounding)</f>
        <v>2</v>
      </c>
      <c r="S73" s="6">
        <f>ROUND(EXP('Random Numbers'!BN72)/2.5*Averages!$K72+(1-'Random Numbers'!BN72^0.5)*VLOOKUP($D73,Averages!$H$113:$K$117,4,0),Proj_Rounding)</f>
        <v>2</v>
      </c>
      <c r="T73" s="6">
        <f>ROUND(EXP('Random Numbers'!BO72)/2.5*Averages!$K72+(1-'Random Numbers'!BO72^0.5)*VLOOKUP($D73,Averages!$H$113:$K$117,4,0),Proj_Rounding)</f>
        <v>2</v>
      </c>
      <c r="U73" s="6">
        <f>ROUND(EXP('Random Numbers'!BP72)/2.5*Averages!$K72+(1-'Random Numbers'!BP72^0.5)*VLOOKUP($D73,Averages!$H$113:$K$117,4,0),Proj_Rounding)</f>
        <v>2</v>
      </c>
      <c r="V73" s="6">
        <f>ROUND(EXP('Random Numbers'!BQ72)/2.5*Averages!$K72+(1-'Random Numbers'!BQ72^0.5)*VLOOKUP($D73,Averages!$H$113:$K$117,4,0),Proj_Rounding)</f>
        <v>2</v>
      </c>
      <c r="W73" s="6">
        <f>ROUND(EXP('Random Numbers'!BR72)/2.5*Averages!$K72+(1-'Random Numbers'!BR72^0.5)*VLOOKUP($D73,Averages!$H$113:$K$117,4,0),Proj_Rounding)</f>
        <v>2</v>
      </c>
      <c r="X73" s="6">
        <f>ROUND(EXP('Random Numbers'!BS72)/2.5*Averages!$K72+(1-'Random Numbers'!BS72^0.5)*VLOOKUP($D73,Averages!$H$113:$K$117,4,0),Proj_Rounding)</f>
        <v>2</v>
      </c>
      <c r="Y73" s="6">
        <f>ROUND(EXP('Random Numbers'!BT72)/2.5*Averages!$K72+(1-'Random Numbers'!BT72^0.5)*VLOOKUP($D73,Averages!$H$113:$K$117,4,0),Proj_Rounding)</f>
        <v>2</v>
      </c>
      <c r="Z73" s="6">
        <f>ROUND(EXP('Random Numbers'!BU72)/2.5*Averages!$K72+(1-'Random Numbers'!BU72^0.5)*VLOOKUP($D73,Averages!$H$113:$K$117,4,0),Proj_Rounding)</f>
        <v>2</v>
      </c>
      <c r="AA73" s="6">
        <f>ROUND(EXP('Random Numbers'!BV72)/2.5*Averages!$K72+(1-'Random Numbers'!BV72^0.5)*VLOOKUP($D73,Averages!$H$113:$K$117,4,0),Proj_Rounding)</f>
        <v>2</v>
      </c>
      <c r="AB73" s="6">
        <f>ROUND(EXP('Random Numbers'!BW72)/2.5*Averages!$K72+(1-'Random Numbers'!BW72^0.5)*VLOOKUP($D73,Averages!$H$113:$K$117,4,0),Proj_Rounding)</f>
        <v>2</v>
      </c>
      <c r="AC73" s="49">
        <f>ROUND(EXP('Random Numbers'!BX72)/2.5*Averages!$K72+(1-'Random Numbers'!BX72^0.5)*VLOOKUP($D73,Averages!$H$113:$K$117,4,0),Proj_Rounding)</f>
        <v>2</v>
      </c>
      <c r="AD73" s="69">
        <f t="shared" si="1"/>
        <v>50</v>
      </c>
    </row>
    <row r="74" spans="2:30" ht="15" customHeight="1" x14ac:dyDescent="0.35">
      <c r="B74" s="32" t="s">
        <v>28</v>
      </c>
      <c r="C74" s="51" t="s">
        <v>102</v>
      </c>
      <c r="D74" s="6" t="s">
        <v>9</v>
      </c>
      <c r="E74" s="6">
        <f>ROUND(EXP('Random Numbers'!AZ73)/2.5*Averages!$K73+(1-'Random Numbers'!AZ73^0.5)*VLOOKUP($D74,Averages!$H$113:$K$117,4,0),Proj_Rounding)</f>
        <v>2</v>
      </c>
      <c r="F74" s="6">
        <f>ROUND(EXP('Random Numbers'!BA73)/2.5*Averages!$K73+(1-'Random Numbers'!BA73^0.5)*VLOOKUP($D74,Averages!$H$113:$K$117,4,0),Proj_Rounding)</f>
        <v>2</v>
      </c>
      <c r="G74" s="6">
        <f>ROUND(EXP('Random Numbers'!BB73)/2.5*Averages!$K73+(1-'Random Numbers'!BB73^0.5)*VLOOKUP($D74,Averages!$H$113:$K$117,4,0),Proj_Rounding)</f>
        <v>2</v>
      </c>
      <c r="H74" s="6">
        <f>ROUND(EXP('Random Numbers'!BC73)/2.5*Averages!$K73+(1-'Random Numbers'!BC73^0.5)*VLOOKUP($D74,Averages!$H$113:$K$117,4,0),Proj_Rounding)</f>
        <v>2</v>
      </c>
      <c r="I74" s="6">
        <f>ROUND(EXP('Random Numbers'!BD73)/2.5*Averages!$K73+(1-'Random Numbers'!BD73^0.5)*VLOOKUP($D74,Averages!$H$113:$K$117,4,0),Proj_Rounding)</f>
        <v>2</v>
      </c>
      <c r="J74" s="6">
        <f>ROUND(EXP('Random Numbers'!BE73)/2.5*Averages!$K73+(1-'Random Numbers'!BE73^0.5)*VLOOKUP($D74,Averages!$H$113:$K$117,4,0),Proj_Rounding)</f>
        <v>2</v>
      </c>
      <c r="K74" s="6">
        <f>ROUND(EXP('Random Numbers'!BF73)/2.5*Averages!$K73+(1-'Random Numbers'!BF73^0.5)*VLOOKUP($D74,Averages!$H$113:$K$117,4,0),Proj_Rounding)</f>
        <v>2</v>
      </c>
      <c r="L74" s="6">
        <f>ROUND(EXP('Random Numbers'!BG73)/2.5*Averages!$K73+(1-'Random Numbers'!BG73^0.5)*VLOOKUP($D74,Averages!$H$113:$K$117,4,0),Proj_Rounding)</f>
        <v>2</v>
      </c>
      <c r="M74" s="6">
        <f>ROUND(EXP('Random Numbers'!BH73)/2.5*Averages!$K73+(1-'Random Numbers'!BH73^0.5)*VLOOKUP($D74,Averages!$H$113:$K$117,4,0),Proj_Rounding)</f>
        <v>2</v>
      </c>
      <c r="N74" s="6">
        <f>ROUND(EXP('Random Numbers'!BI73)/2.5*Averages!$K73+(1-'Random Numbers'!BI73^0.5)*VLOOKUP($D74,Averages!$H$113:$K$117,4,0),Proj_Rounding)</f>
        <v>2</v>
      </c>
      <c r="O74" s="6">
        <f>ROUND(EXP('Random Numbers'!BJ73)/2.5*Averages!$K73+(1-'Random Numbers'!BJ73^0.5)*VLOOKUP($D74,Averages!$H$113:$K$117,4,0),Proj_Rounding)</f>
        <v>2</v>
      </c>
      <c r="P74" s="6">
        <f>ROUND(EXP('Random Numbers'!BK73)/2.5*Averages!$K73+(1-'Random Numbers'!BK73^0.5)*VLOOKUP($D74,Averages!$H$113:$K$117,4,0),Proj_Rounding)</f>
        <v>2</v>
      </c>
      <c r="Q74" s="6">
        <f>ROUND(EXP('Random Numbers'!BL73)/2.5*Averages!$K73+(1-'Random Numbers'!BL73^0.5)*VLOOKUP($D74,Averages!$H$113:$K$117,4,0),Proj_Rounding)</f>
        <v>2</v>
      </c>
      <c r="R74" s="6">
        <f>ROUND(EXP('Random Numbers'!BM73)/2.5*Averages!$K73+(1-'Random Numbers'!BM73^0.5)*VLOOKUP($D74,Averages!$H$113:$K$117,4,0),Proj_Rounding)</f>
        <v>2</v>
      </c>
      <c r="S74" s="6">
        <f>ROUND(EXP('Random Numbers'!BN73)/2.5*Averages!$K73+(1-'Random Numbers'!BN73^0.5)*VLOOKUP($D74,Averages!$H$113:$K$117,4,0),Proj_Rounding)</f>
        <v>2</v>
      </c>
      <c r="T74" s="6">
        <f>ROUND(EXP('Random Numbers'!BO73)/2.5*Averages!$K73+(1-'Random Numbers'!BO73^0.5)*VLOOKUP($D74,Averages!$H$113:$K$117,4,0),Proj_Rounding)</f>
        <v>2</v>
      </c>
      <c r="U74" s="6">
        <f>ROUND(EXP('Random Numbers'!BP73)/2.5*Averages!$K73+(1-'Random Numbers'!BP73^0.5)*VLOOKUP($D74,Averages!$H$113:$K$117,4,0),Proj_Rounding)</f>
        <v>2</v>
      </c>
      <c r="V74" s="6">
        <f>ROUND(EXP('Random Numbers'!BQ73)/2.5*Averages!$K73+(1-'Random Numbers'!BQ73^0.5)*VLOOKUP($D74,Averages!$H$113:$K$117,4,0),Proj_Rounding)</f>
        <v>2</v>
      </c>
      <c r="W74" s="6">
        <f>ROUND(EXP('Random Numbers'!BR73)/2.5*Averages!$K73+(1-'Random Numbers'!BR73^0.5)*VLOOKUP($D74,Averages!$H$113:$K$117,4,0),Proj_Rounding)</f>
        <v>2</v>
      </c>
      <c r="X74" s="6">
        <f>ROUND(EXP('Random Numbers'!BS73)/2.5*Averages!$K73+(1-'Random Numbers'!BS73^0.5)*VLOOKUP($D74,Averages!$H$113:$K$117,4,0),Proj_Rounding)</f>
        <v>2</v>
      </c>
      <c r="Y74" s="6">
        <f>ROUND(EXP('Random Numbers'!BT73)/2.5*Averages!$K73+(1-'Random Numbers'!BT73^0.5)*VLOOKUP($D74,Averages!$H$113:$K$117,4,0),Proj_Rounding)</f>
        <v>2</v>
      </c>
      <c r="Z74" s="6">
        <f>ROUND(EXP('Random Numbers'!BU73)/2.5*Averages!$K73+(1-'Random Numbers'!BU73^0.5)*VLOOKUP($D74,Averages!$H$113:$K$117,4,0),Proj_Rounding)</f>
        <v>2</v>
      </c>
      <c r="AA74" s="6">
        <f>ROUND(EXP('Random Numbers'!BV73)/2.5*Averages!$K73+(1-'Random Numbers'!BV73^0.5)*VLOOKUP($D74,Averages!$H$113:$K$117,4,0),Proj_Rounding)</f>
        <v>2</v>
      </c>
      <c r="AB74" s="6">
        <f>ROUND(EXP('Random Numbers'!BW73)/2.5*Averages!$K73+(1-'Random Numbers'!BW73^0.5)*VLOOKUP($D74,Averages!$H$113:$K$117,4,0),Proj_Rounding)</f>
        <v>2</v>
      </c>
      <c r="AC74" s="49">
        <f>ROUND(EXP('Random Numbers'!BX73)/2.5*Averages!$K73+(1-'Random Numbers'!BX73^0.5)*VLOOKUP($D74,Averages!$H$113:$K$117,4,0),Proj_Rounding)</f>
        <v>2</v>
      </c>
      <c r="AD74" s="69">
        <f t="shared" si="1"/>
        <v>50</v>
      </c>
    </row>
    <row r="75" spans="2:30" ht="15" customHeight="1" x14ac:dyDescent="0.35">
      <c r="B75" s="32" t="s">
        <v>28</v>
      </c>
      <c r="C75" s="51" t="s">
        <v>103</v>
      </c>
      <c r="D75" s="6" t="s">
        <v>9</v>
      </c>
      <c r="E75" s="6">
        <f>ROUND(EXP('Random Numbers'!AZ74)/2.5*Averages!$K74+(1-'Random Numbers'!AZ74^0.5)*VLOOKUP($D75,Averages!$H$113:$K$117,4,0),Proj_Rounding)</f>
        <v>0</v>
      </c>
      <c r="F75" s="6">
        <f>ROUND(EXP('Random Numbers'!BA74)/2.5*Averages!$K74+(1-'Random Numbers'!BA74^0.5)*VLOOKUP($D75,Averages!$H$113:$K$117,4,0),Proj_Rounding)</f>
        <v>1</v>
      </c>
      <c r="G75" s="6">
        <f>ROUND(EXP('Random Numbers'!BB74)/2.5*Averages!$K74+(1-'Random Numbers'!BB74^0.5)*VLOOKUP($D75,Averages!$H$113:$K$117,4,0),Proj_Rounding)</f>
        <v>1</v>
      </c>
      <c r="H75" s="6">
        <f>ROUND(EXP('Random Numbers'!BC74)/2.5*Averages!$K74+(1-'Random Numbers'!BC74^0.5)*VLOOKUP($D75,Averages!$H$113:$K$117,4,0),Proj_Rounding)</f>
        <v>0</v>
      </c>
      <c r="I75" s="6">
        <f>ROUND(EXP('Random Numbers'!BD74)/2.5*Averages!$K74+(1-'Random Numbers'!BD74^0.5)*VLOOKUP($D75,Averages!$H$113:$K$117,4,0),Proj_Rounding)</f>
        <v>0</v>
      </c>
      <c r="J75" s="6">
        <f>ROUND(EXP('Random Numbers'!BE74)/2.5*Averages!$K74+(1-'Random Numbers'!BE74^0.5)*VLOOKUP($D75,Averages!$H$113:$K$117,4,0),Proj_Rounding)</f>
        <v>1</v>
      </c>
      <c r="K75" s="6">
        <f>ROUND(EXP('Random Numbers'!BF74)/2.5*Averages!$K74+(1-'Random Numbers'!BF74^0.5)*VLOOKUP($D75,Averages!$H$113:$K$117,4,0),Proj_Rounding)</f>
        <v>0</v>
      </c>
      <c r="L75" s="6">
        <f>ROUND(EXP('Random Numbers'!BG74)/2.5*Averages!$K74+(1-'Random Numbers'!BG74^0.5)*VLOOKUP($D75,Averages!$H$113:$K$117,4,0),Proj_Rounding)</f>
        <v>1</v>
      </c>
      <c r="M75" s="6">
        <f>ROUND(EXP('Random Numbers'!BH74)/2.5*Averages!$K74+(1-'Random Numbers'!BH74^0.5)*VLOOKUP($D75,Averages!$H$113:$K$117,4,0),Proj_Rounding)</f>
        <v>0</v>
      </c>
      <c r="N75" s="6">
        <f>ROUND(EXP('Random Numbers'!BI74)/2.5*Averages!$K74+(1-'Random Numbers'!BI74^0.5)*VLOOKUP($D75,Averages!$H$113:$K$117,4,0),Proj_Rounding)</f>
        <v>1</v>
      </c>
      <c r="O75" s="6">
        <f>ROUND(EXP('Random Numbers'!BJ74)/2.5*Averages!$K74+(1-'Random Numbers'!BJ74^0.5)*VLOOKUP($D75,Averages!$H$113:$K$117,4,0),Proj_Rounding)</f>
        <v>0</v>
      </c>
      <c r="P75" s="6">
        <f>ROUND(EXP('Random Numbers'!BK74)/2.5*Averages!$K74+(1-'Random Numbers'!BK74^0.5)*VLOOKUP($D75,Averages!$H$113:$K$117,4,0),Proj_Rounding)</f>
        <v>0</v>
      </c>
      <c r="Q75" s="6">
        <f>ROUND(EXP('Random Numbers'!BL74)/2.5*Averages!$K74+(1-'Random Numbers'!BL74^0.5)*VLOOKUP($D75,Averages!$H$113:$K$117,4,0),Proj_Rounding)</f>
        <v>0</v>
      </c>
      <c r="R75" s="6">
        <f>ROUND(EXP('Random Numbers'!BM74)/2.5*Averages!$K74+(1-'Random Numbers'!BM74^0.5)*VLOOKUP($D75,Averages!$H$113:$K$117,4,0),Proj_Rounding)</f>
        <v>1</v>
      </c>
      <c r="S75" s="6">
        <f>ROUND(EXP('Random Numbers'!BN74)/2.5*Averages!$K74+(1-'Random Numbers'!BN74^0.5)*VLOOKUP($D75,Averages!$H$113:$K$117,4,0),Proj_Rounding)</f>
        <v>1</v>
      </c>
      <c r="T75" s="6">
        <f>ROUND(EXP('Random Numbers'!BO74)/2.5*Averages!$K74+(1-'Random Numbers'!BO74^0.5)*VLOOKUP($D75,Averages!$H$113:$K$117,4,0),Proj_Rounding)</f>
        <v>1</v>
      </c>
      <c r="U75" s="6">
        <f>ROUND(EXP('Random Numbers'!BP74)/2.5*Averages!$K74+(1-'Random Numbers'!BP74^0.5)*VLOOKUP($D75,Averages!$H$113:$K$117,4,0),Proj_Rounding)</f>
        <v>1</v>
      </c>
      <c r="V75" s="6">
        <f>ROUND(EXP('Random Numbers'!BQ74)/2.5*Averages!$K74+(1-'Random Numbers'!BQ74^0.5)*VLOOKUP($D75,Averages!$H$113:$K$117,4,0),Proj_Rounding)</f>
        <v>0</v>
      </c>
      <c r="W75" s="6">
        <f>ROUND(EXP('Random Numbers'!BR74)/2.5*Averages!$K74+(1-'Random Numbers'!BR74^0.5)*VLOOKUP($D75,Averages!$H$113:$K$117,4,0),Proj_Rounding)</f>
        <v>1</v>
      </c>
      <c r="X75" s="6">
        <f>ROUND(EXP('Random Numbers'!BS74)/2.5*Averages!$K74+(1-'Random Numbers'!BS74^0.5)*VLOOKUP($D75,Averages!$H$113:$K$117,4,0),Proj_Rounding)</f>
        <v>0</v>
      </c>
      <c r="Y75" s="6">
        <f>ROUND(EXP('Random Numbers'!BT74)/2.5*Averages!$K74+(1-'Random Numbers'!BT74^0.5)*VLOOKUP($D75,Averages!$H$113:$K$117,4,0),Proj_Rounding)</f>
        <v>1</v>
      </c>
      <c r="Z75" s="6">
        <f>ROUND(EXP('Random Numbers'!BU74)/2.5*Averages!$K74+(1-'Random Numbers'!BU74^0.5)*VLOOKUP($D75,Averages!$H$113:$K$117,4,0),Proj_Rounding)</f>
        <v>0</v>
      </c>
      <c r="AA75" s="6">
        <f>ROUND(EXP('Random Numbers'!BV74)/2.5*Averages!$K74+(1-'Random Numbers'!BV74^0.5)*VLOOKUP($D75,Averages!$H$113:$K$117,4,0),Proj_Rounding)</f>
        <v>0</v>
      </c>
      <c r="AB75" s="6">
        <f>ROUND(EXP('Random Numbers'!BW74)/2.5*Averages!$K74+(1-'Random Numbers'!BW74^0.5)*VLOOKUP($D75,Averages!$H$113:$K$117,4,0),Proj_Rounding)</f>
        <v>1</v>
      </c>
      <c r="AC75" s="49">
        <f>ROUND(EXP('Random Numbers'!BX74)/2.5*Averages!$K74+(1-'Random Numbers'!BX74^0.5)*VLOOKUP($D75,Averages!$H$113:$K$117,4,0),Proj_Rounding)</f>
        <v>0</v>
      </c>
      <c r="AD75" s="69">
        <f t="shared" si="1"/>
        <v>12</v>
      </c>
    </row>
    <row r="76" spans="2:30" ht="15" customHeight="1" x14ac:dyDescent="0.35">
      <c r="B76" s="32" t="s">
        <v>28</v>
      </c>
      <c r="C76" s="51" t="s">
        <v>104</v>
      </c>
      <c r="D76" s="6" t="s">
        <v>9</v>
      </c>
      <c r="E76" s="6">
        <f>ROUND(EXP('Random Numbers'!AZ75)/2.5*Averages!$K75+(1-'Random Numbers'!AZ75^0.5)*VLOOKUP($D76,Averages!$H$113:$K$117,4,0),Proj_Rounding)</f>
        <v>1</v>
      </c>
      <c r="F76" s="6">
        <f>ROUND(EXP('Random Numbers'!BA75)/2.5*Averages!$K75+(1-'Random Numbers'!BA75^0.5)*VLOOKUP($D76,Averages!$H$113:$K$117,4,0),Proj_Rounding)</f>
        <v>1</v>
      </c>
      <c r="G76" s="6">
        <f>ROUND(EXP('Random Numbers'!BB75)/2.5*Averages!$K75+(1-'Random Numbers'!BB75^0.5)*VLOOKUP($D76,Averages!$H$113:$K$117,4,0),Proj_Rounding)</f>
        <v>0</v>
      </c>
      <c r="H76" s="6">
        <f>ROUND(EXP('Random Numbers'!BC75)/2.5*Averages!$K75+(1-'Random Numbers'!BC75^0.5)*VLOOKUP($D76,Averages!$H$113:$K$117,4,0),Proj_Rounding)</f>
        <v>0</v>
      </c>
      <c r="I76" s="6">
        <f>ROUND(EXP('Random Numbers'!BD75)/2.5*Averages!$K75+(1-'Random Numbers'!BD75^0.5)*VLOOKUP($D76,Averages!$H$113:$K$117,4,0),Proj_Rounding)</f>
        <v>0</v>
      </c>
      <c r="J76" s="6">
        <f>ROUND(EXP('Random Numbers'!BE75)/2.5*Averages!$K75+(1-'Random Numbers'!BE75^0.5)*VLOOKUP($D76,Averages!$H$113:$K$117,4,0),Proj_Rounding)</f>
        <v>0</v>
      </c>
      <c r="K76" s="6">
        <f>ROUND(EXP('Random Numbers'!BF75)/2.5*Averages!$K75+(1-'Random Numbers'!BF75^0.5)*VLOOKUP($D76,Averages!$H$113:$K$117,4,0),Proj_Rounding)</f>
        <v>1</v>
      </c>
      <c r="L76" s="6">
        <f>ROUND(EXP('Random Numbers'!BG75)/2.5*Averages!$K75+(1-'Random Numbers'!BG75^0.5)*VLOOKUP($D76,Averages!$H$113:$K$117,4,0),Proj_Rounding)</f>
        <v>1</v>
      </c>
      <c r="M76" s="6">
        <f>ROUND(EXP('Random Numbers'!BH75)/2.5*Averages!$K75+(1-'Random Numbers'!BH75^0.5)*VLOOKUP($D76,Averages!$H$113:$K$117,4,0),Proj_Rounding)</f>
        <v>0</v>
      </c>
      <c r="N76" s="6">
        <f>ROUND(EXP('Random Numbers'!BI75)/2.5*Averages!$K75+(1-'Random Numbers'!BI75^0.5)*VLOOKUP($D76,Averages!$H$113:$K$117,4,0),Proj_Rounding)</f>
        <v>0</v>
      </c>
      <c r="O76" s="6">
        <f>ROUND(EXP('Random Numbers'!BJ75)/2.5*Averages!$K75+(1-'Random Numbers'!BJ75^0.5)*VLOOKUP($D76,Averages!$H$113:$K$117,4,0),Proj_Rounding)</f>
        <v>0</v>
      </c>
      <c r="P76" s="6">
        <f>ROUND(EXP('Random Numbers'!BK75)/2.5*Averages!$K75+(1-'Random Numbers'!BK75^0.5)*VLOOKUP($D76,Averages!$H$113:$K$117,4,0),Proj_Rounding)</f>
        <v>0</v>
      </c>
      <c r="Q76" s="6">
        <f>ROUND(EXP('Random Numbers'!BL75)/2.5*Averages!$K75+(1-'Random Numbers'!BL75^0.5)*VLOOKUP($D76,Averages!$H$113:$K$117,4,0),Proj_Rounding)</f>
        <v>1</v>
      </c>
      <c r="R76" s="6">
        <f>ROUND(EXP('Random Numbers'!BM75)/2.5*Averages!$K75+(1-'Random Numbers'!BM75^0.5)*VLOOKUP($D76,Averages!$H$113:$K$117,4,0),Proj_Rounding)</f>
        <v>0</v>
      </c>
      <c r="S76" s="6">
        <f>ROUND(EXP('Random Numbers'!BN75)/2.5*Averages!$K75+(1-'Random Numbers'!BN75^0.5)*VLOOKUP($D76,Averages!$H$113:$K$117,4,0),Proj_Rounding)</f>
        <v>1</v>
      </c>
      <c r="T76" s="6">
        <f>ROUND(EXP('Random Numbers'!BO75)/2.5*Averages!$K75+(1-'Random Numbers'!BO75^0.5)*VLOOKUP($D76,Averages!$H$113:$K$117,4,0),Proj_Rounding)</f>
        <v>1</v>
      </c>
      <c r="U76" s="6">
        <f>ROUND(EXP('Random Numbers'!BP75)/2.5*Averages!$K75+(1-'Random Numbers'!BP75^0.5)*VLOOKUP($D76,Averages!$H$113:$K$117,4,0),Proj_Rounding)</f>
        <v>0</v>
      </c>
      <c r="V76" s="6">
        <f>ROUND(EXP('Random Numbers'!BQ75)/2.5*Averages!$K75+(1-'Random Numbers'!BQ75^0.5)*VLOOKUP($D76,Averages!$H$113:$K$117,4,0),Proj_Rounding)</f>
        <v>1</v>
      </c>
      <c r="W76" s="6">
        <f>ROUND(EXP('Random Numbers'!BR75)/2.5*Averages!$K75+(1-'Random Numbers'!BR75^0.5)*VLOOKUP($D76,Averages!$H$113:$K$117,4,0),Proj_Rounding)</f>
        <v>1</v>
      </c>
      <c r="X76" s="6">
        <f>ROUND(EXP('Random Numbers'!BS75)/2.5*Averages!$K75+(1-'Random Numbers'!BS75^0.5)*VLOOKUP($D76,Averages!$H$113:$K$117,4,0),Proj_Rounding)</f>
        <v>0</v>
      </c>
      <c r="Y76" s="6">
        <f>ROUND(EXP('Random Numbers'!BT75)/2.5*Averages!$K75+(1-'Random Numbers'!BT75^0.5)*VLOOKUP($D76,Averages!$H$113:$K$117,4,0),Proj_Rounding)</f>
        <v>0</v>
      </c>
      <c r="Z76" s="6">
        <f>ROUND(EXP('Random Numbers'!BU75)/2.5*Averages!$K75+(1-'Random Numbers'!BU75^0.5)*VLOOKUP($D76,Averages!$H$113:$K$117,4,0),Proj_Rounding)</f>
        <v>0</v>
      </c>
      <c r="AA76" s="6">
        <f>ROUND(EXP('Random Numbers'!BV75)/2.5*Averages!$K75+(1-'Random Numbers'!BV75^0.5)*VLOOKUP($D76,Averages!$H$113:$K$117,4,0),Proj_Rounding)</f>
        <v>0</v>
      </c>
      <c r="AB76" s="6">
        <f>ROUND(EXP('Random Numbers'!BW75)/2.5*Averages!$K75+(1-'Random Numbers'!BW75^0.5)*VLOOKUP($D76,Averages!$H$113:$K$117,4,0),Proj_Rounding)</f>
        <v>1</v>
      </c>
      <c r="AC76" s="49">
        <f>ROUND(EXP('Random Numbers'!BX75)/2.5*Averages!$K75+(1-'Random Numbers'!BX75^0.5)*VLOOKUP($D76,Averages!$H$113:$K$117,4,0),Proj_Rounding)</f>
        <v>1</v>
      </c>
      <c r="AD76" s="69">
        <f t="shared" si="1"/>
        <v>11</v>
      </c>
    </row>
    <row r="77" spans="2:30" ht="15" customHeight="1" x14ac:dyDescent="0.35">
      <c r="B77" s="32" t="s">
        <v>28</v>
      </c>
      <c r="C77" s="51" t="s">
        <v>105</v>
      </c>
      <c r="D77" s="6" t="s">
        <v>9</v>
      </c>
      <c r="E77" s="6">
        <f>ROUND(EXP('Random Numbers'!AZ76)/2.5*Averages!$K76+(1-'Random Numbers'!AZ76^0.5)*VLOOKUP($D77,Averages!$H$113:$K$117,4,0),Proj_Rounding)</f>
        <v>1</v>
      </c>
      <c r="F77" s="6">
        <f>ROUND(EXP('Random Numbers'!BA76)/2.5*Averages!$K76+(1-'Random Numbers'!BA76^0.5)*VLOOKUP($D77,Averages!$H$113:$K$117,4,0),Proj_Rounding)</f>
        <v>1</v>
      </c>
      <c r="G77" s="6">
        <f>ROUND(EXP('Random Numbers'!BB76)/2.5*Averages!$K76+(1-'Random Numbers'!BB76^0.5)*VLOOKUP($D77,Averages!$H$113:$K$117,4,0),Proj_Rounding)</f>
        <v>1</v>
      </c>
      <c r="H77" s="6">
        <f>ROUND(EXP('Random Numbers'!BC76)/2.5*Averages!$K76+(1-'Random Numbers'!BC76^0.5)*VLOOKUP($D77,Averages!$H$113:$K$117,4,0),Proj_Rounding)</f>
        <v>1</v>
      </c>
      <c r="I77" s="6">
        <f>ROUND(EXP('Random Numbers'!BD76)/2.5*Averages!$K76+(1-'Random Numbers'!BD76^0.5)*VLOOKUP($D77,Averages!$H$113:$K$117,4,0),Proj_Rounding)</f>
        <v>1</v>
      </c>
      <c r="J77" s="6">
        <f>ROUND(EXP('Random Numbers'!BE76)/2.5*Averages!$K76+(1-'Random Numbers'!BE76^0.5)*VLOOKUP($D77,Averages!$H$113:$K$117,4,0),Proj_Rounding)</f>
        <v>1</v>
      </c>
      <c r="K77" s="6">
        <f>ROUND(EXP('Random Numbers'!BF76)/2.5*Averages!$K76+(1-'Random Numbers'!BF76^0.5)*VLOOKUP($D77,Averages!$H$113:$K$117,4,0),Proj_Rounding)</f>
        <v>1</v>
      </c>
      <c r="L77" s="6">
        <f>ROUND(EXP('Random Numbers'!BG76)/2.5*Averages!$K76+(1-'Random Numbers'!BG76^0.5)*VLOOKUP($D77,Averages!$H$113:$K$117,4,0),Proj_Rounding)</f>
        <v>1</v>
      </c>
      <c r="M77" s="6">
        <f>ROUND(EXP('Random Numbers'!BH76)/2.5*Averages!$K76+(1-'Random Numbers'!BH76^0.5)*VLOOKUP($D77,Averages!$H$113:$K$117,4,0),Proj_Rounding)</f>
        <v>1</v>
      </c>
      <c r="N77" s="6">
        <f>ROUND(EXP('Random Numbers'!BI76)/2.5*Averages!$K76+(1-'Random Numbers'!BI76^0.5)*VLOOKUP($D77,Averages!$H$113:$K$117,4,0),Proj_Rounding)</f>
        <v>1</v>
      </c>
      <c r="O77" s="6">
        <f>ROUND(EXP('Random Numbers'!BJ76)/2.5*Averages!$K76+(1-'Random Numbers'!BJ76^0.5)*VLOOKUP($D77,Averages!$H$113:$K$117,4,0),Proj_Rounding)</f>
        <v>1</v>
      </c>
      <c r="P77" s="6">
        <f>ROUND(EXP('Random Numbers'!BK76)/2.5*Averages!$K76+(1-'Random Numbers'!BK76^0.5)*VLOOKUP($D77,Averages!$H$113:$K$117,4,0),Proj_Rounding)</f>
        <v>1</v>
      </c>
      <c r="Q77" s="6">
        <f>ROUND(EXP('Random Numbers'!BL76)/2.5*Averages!$K76+(1-'Random Numbers'!BL76^0.5)*VLOOKUP($D77,Averages!$H$113:$K$117,4,0),Proj_Rounding)</f>
        <v>1</v>
      </c>
      <c r="R77" s="6">
        <f>ROUND(EXP('Random Numbers'!BM76)/2.5*Averages!$K76+(1-'Random Numbers'!BM76^0.5)*VLOOKUP($D77,Averages!$H$113:$K$117,4,0),Proj_Rounding)</f>
        <v>1</v>
      </c>
      <c r="S77" s="6">
        <f>ROUND(EXP('Random Numbers'!BN76)/2.5*Averages!$K76+(1-'Random Numbers'!BN76^0.5)*VLOOKUP($D77,Averages!$H$113:$K$117,4,0),Proj_Rounding)</f>
        <v>1</v>
      </c>
      <c r="T77" s="6">
        <f>ROUND(EXP('Random Numbers'!BO76)/2.5*Averages!$K76+(1-'Random Numbers'!BO76^0.5)*VLOOKUP($D77,Averages!$H$113:$K$117,4,0),Proj_Rounding)</f>
        <v>1</v>
      </c>
      <c r="U77" s="6">
        <f>ROUND(EXP('Random Numbers'!BP76)/2.5*Averages!$K76+(1-'Random Numbers'!BP76^0.5)*VLOOKUP($D77,Averages!$H$113:$K$117,4,0),Proj_Rounding)</f>
        <v>1</v>
      </c>
      <c r="V77" s="6">
        <f>ROUND(EXP('Random Numbers'!BQ76)/2.5*Averages!$K76+(1-'Random Numbers'!BQ76^0.5)*VLOOKUP($D77,Averages!$H$113:$K$117,4,0),Proj_Rounding)</f>
        <v>1</v>
      </c>
      <c r="W77" s="6">
        <f>ROUND(EXP('Random Numbers'!BR76)/2.5*Averages!$K76+(1-'Random Numbers'!BR76^0.5)*VLOOKUP($D77,Averages!$H$113:$K$117,4,0),Proj_Rounding)</f>
        <v>1</v>
      </c>
      <c r="X77" s="6">
        <f>ROUND(EXP('Random Numbers'!BS76)/2.5*Averages!$K76+(1-'Random Numbers'!BS76^0.5)*VLOOKUP($D77,Averages!$H$113:$K$117,4,0),Proj_Rounding)</f>
        <v>1</v>
      </c>
      <c r="Y77" s="6">
        <f>ROUND(EXP('Random Numbers'!BT76)/2.5*Averages!$K76+(1-'Random Numbers'!BT76^0.5)*VLOOKUP($D77,Averages!$H$113:$K$117,4,0),Proj_Rounding)</f>
        <v>1</v>
      </c>
      <c r="Z77" s="6">
        <f>ROUND(EXP('Random Numbers'!BU76)/2.5*Averages!$K76+(1-'Random Numbers'!BU76^0.5)*VLOOKUP($D77,Averages!$H$113:$K$117,4,0),Proj_Rounding)</f>
        <v>2</v>
      </c>
      <c r="AA77" s="6">
        <f>ROUND(EXP('Random Numbers'!BV76)/2.5*Averages!$K76+(1-'Random Numbers'!BV76^0.5)*VLOOKUP($D77,Averages!$H$113:$K$117,4,0),Proj_Rounding)</f>
        <v>1</v>
      </c>
      <c r="AB77" s="6">
        <f>ROUND(EXP('Random Numbers'!BW76)/2.5*Averages!$K76+(1-'Random Numbers'!BW76^0.5)*VLOOKUP($D77,Averages!$H$113:$K$117,4,0),Proj_Rounding)</f>
        <v>1</v>
      </c>
      <c r="AC77" s="49">
        <f>ROUND(EXP('Random Numbers'!BX76)/2.5*Averages!$K76+(1-'Random Numbers'!BX76^0.5)*VLOOKUP($D77,Averages!$H$113:$K$117,4,0),Proj_Rounding)</f>
        <v>1</v>
      </c>
      <c r="AD77" s="69">
        <f t="shared" si="1"/>
        <v>26</v>
      </c>
    </row>
    <row r="78" spans="2:30" ht="15" customHeight="1" x14ac:dyDescent="0.35">
      <c r="B78" s="32" t="s">
        <v>28</v>
      </c>
      <c r="C78" s="51" t="s">
        <v>106</v>
      </c>
      <c r="D78" s="6" t="s">
        <v>10</v>
      </c>
      <c r="E78" s="6">
        <f>ROUND(EXP('Random Numbers'!AZ77)/2.5*Averages!$K77+(1-'Random Numbers'!AZ77^0.5)*VLOOKUP($D78,Averages!$H$113:$K$117,4,0),Proj_Rounding)</f>
        <v>1</v>
      </c>
      <c r="F78" s="6">
        <f>ROUND(EXP('Random Numbers'!BA77)/2.5*Averages!$K77+(1-'Random Numbers'!BA77^0.5)*VLOOKUP($D78,Averages!$H$113:$K$117,4,0),Proj_Rounding)</f>
        <v>1</v>
      </c>
      <c r="G78" s="6">
        <f>ROUND(EXP('Random Numbers'!BB77)/2.5*Averages!$K77+(1-'Random Numbers'!BB77^0.5)*VLOOKUP($D78,Averages!$H$113:$K$117,4,0),Proj_Rounding)</f>
        <v>1</v>
      </c>
      <c r="H78" s="6">
        <f>ROUND(EXP('Random Numbers'!BC77)/2.5*Averages!$K77+(1-'Random Numbers'!BC77^0.5)*VLOOKUP($D78,Averages!$H$113:$K$117,4,0),Proj_Rounding)</f>
        <v>1</v>
      </c>
      <c r="I78" s="6">
        <f>ROUND(EXP('Random Numbers'!BD77)/2.5*Averages!$K77+(1-'Random Numbers'!BD77^0.5)*VLOOKUP($D78,Averages!$H$113:$K$117,4,0),Proj_Rounding)</f>
        <v>1</v>
      </c>
      <c r="J78" s="6">
        <f>ROUND(EXP('Random Numbers'!BE77)/2.5*Averages!$K77+(1-'Random Numbers'!BE77^0.5)*VLOOKUP($D78,Averages!$H$113:$K$117,4,0),Proj_Rounding)</f>
        <v>1</v>
      </c>
      <c r="K78" s="6">
        <f>ROUND(EXP('Random Numbers'!BF77)/2.5*Averages!$K77+(1-'Random Numbers'!BF77^0.5)*VLOOKUP($D78,Averages!$H$113:$K$117,4,0),Proj_Rounding)</f>
        <v>1</v>
      </c>
      <c r="L78" s="6">
        <f>ROUND(EXP('Random Numbers'!BG77)/2.5*Averages!$K77+(1-'Random Numbers'!BG77^0.5)*VLOOKUP($D78,Averages!$H$113:$K$117,4,0),Proj_Rounding)</f>
        <v>1</v>
      </c>
      <c r="M78" s="6">
        <f>ROUND(EXP('Random Numbers'!BH77)/2.5*Averages!$K77+(1-'Random Numbers'!BH77^0.5)*VLOOKUP($D78,Averages!$H$113:$K$117,4,0),Proj_Rounding)</f>
        <v>1</v>
      </c>
      <c r="N78" s="6">
        <f>ROUND(EXP('Random Numbers'!BI77)/2.5*Averages!$K77+(1-'Random Numbers'!BI77^0.5)*VLOOKUP($D78,Averages!$H$113:$K$117,4,0),Proj_Rounding)</f>
        <v>1</v>
      </c>
      <c r="O78" s="6">
        <f>ROUND(EXP('Random Numbers'!BJ77)/2.5*Averages!$K77+(1-'Random Numbers'!BJ77^0.5)*VLOOKUP($D78,Averages!$H$113:$K$117,4,0),Proj_Rounding)</f>
        <v>1</v>
      </c>
      <c r="P78" s="6">
        <f>ROUND(EXP('Random Numbers'!BK77)/2.5*Averages!$K77+(1-'Random Numbers'!BK77^0.5)*VLOOKUP($D78,Averages!$H$113:$K$117,4,0),Proj_Rounding)</f>
        <v>1</v>
      </c>
      <c r="Q78" s="6">
        <f>ROUND(EXP('Random Numbers'!BL77)/2.5*Averages!$K77+(1-'Random Numbers'!BL77^0.5)*VLOOKUP($D78,Averages!$H$113:$K$117,4,0),Proj_Rounding)</f>
        <v>1</v>
      </c>
      <c r="R78" s="6">
        <f>ROUND(EXP('Random Numbers'!BM77)/2.5*Averages!$K77+(1-'Random Numbers'!BM77^0.5)*VLOOKUP($D78,Averages!$H$113:$K$117,4,0),Proj_Rounding)</f>
        <v>1</v>
      </c>
      <c r="S78" s="6">
        <f>ROUND(EXP('Random Numbers'!BN77)/2.5*Averages!$K77+(1-'Random Numbers'!BN77^0.5)*VLOOKUP($D78,Averages!$H$113:$K$117,4,0),Proj_Rounding)</f>
        <v>1</v>
      </c>
      <c r="T78" s="6">
        <f>ROUND(EXP('Random Numbers'!BO77)/2.5*Averages!$K77+(1-'Random Numbers'!BO77^0.5)*VLOOKUP($D78,Averages!$H$113:$K$117,4,0),Proj_Rounding)</f>
        <v>1</v>
      </c>
      <c r="U78" s="6">
        <f>ROUND(EXP('Random Numbers'!BP77)/2.5*Averages!$K77+(1-'Random Numbers'!BP77^0.5)*VLOOKUP($D78,Averages!$H$113:$K$117,4,0),Proj_Rounding)</f>
        <v>1</v>
      </c>
      <c r="V78" s="6">
        <f>ROUND(EXP('Random Numbers'!BQ77)/2.5*Averages!$K77+(1-'Random Numbers'!BQ77^0.5)*VLOOKUP($D78,Averages!$H$113:$K$117,4,0),Proj_Rounding)</f>
        <v>1</v>
      </c>
      <c r="W78" s="6">
        <f>ROUND(EXP('Random Numbers'!BR77)/2.5*Averages!$K77+(1-'Random Numbers'!BR77^0.5)*VLOOKUP($D78,Averages!$H$113:$K$117,4,0),Proj_Rounding)</f>
        <v>1</v>
      </c>
      <c r="X78" s="6">
        <f>ROUND(EXP('Random Numbers'!BS77)/2.5*Averages!$K77+(1-'Random Numbers'!BS77^0.5)*VLOOKUP($D78,Averages!$H$113:$K$117,4,0),Proj_Rounding)</f>
        <v>1</v>
      </c>
      <c r="Y78" s="6">
        <f>ROUND(EXP('Random Numbers'!BT77)/2.5*Averages!$K77+(1-'Random Numbers'!BT77^0.5)*VLOOKUP($D78,Averages!$H$113:$K$117,4,0),Proj_Rounding)</f>
        <v>1</v>
      </c>
      <c r="Z78" s="6">
        <f>ROUND(EXP('Random Numbers'!BU77)/2.5*Averages!$K77+(1-'Random Numbers'!BU77^0.5)*VLOOKUP($D78,Averages!$H$113:$K$117,4,0),Proj_Rounding)</f>
        <v>1</v>
      </c>
      <c r="AA78" s="6">
        <f>ROUND(EXP('Random Numbers'!BV77)/2.5*Averages!$K77+(1-'Random Numbers'!BV77^0.5)*VLOOKUP($D78,Averages!$H$113:$K$117,4,0),Proj_Rounding)</f>
        <v>1</v>
      </c>
      <c r="AB78" s="6">
        <f>ROUND(EXP('Random Numbers'!BW77)/2.5*Averages!$K77+(1-'Random Numbers'!BW77^0.5)*VLOOKUP($D78,Averages!$H$113:$K$117,4,0),Proj_Rounding)</f>
        <v>1</v>
      </c>
      <c r="AC78" s="49">
        <f>ROUND(EXP('Random Numbers'!BX77)/2.5*Averages!$K77+(1-'Random Numbers'!BX77^0.5)*VLOOKUP($D78,Averages!$H$113:$K$117,4,0),Proj_Rounding)</f>
        <v>1</v>
      </c>
      <c r="AD78" s="69">
        <f t="shared" si="1"/>
        <v>25</v>
      </c>
    </row>
    <row r="79" spans="2:30" ht="15" customHeight="1" x14ac:dyDescent="0.35">
      <c r="B79" s="32" t="s">
        <v>28</v>
      </c>
      <c r="C79" s="51" t="s">
        <v>107</v>
      </c>
      <c r="D79" s="6" t="s">
        <v>11</v>
      </c>
      <c r="E79" s="6">
        <f>ROUND(EXP('Random Numbers'!AZ78)/2.5*Averages!$K78+(1-'Random Numbers'!AZ78^0.5)*VLOOKUP($D79,Averages!$H$113:$K$117,4,0),Proj_Rounding)</f>
        <v>4</v>
      </c>
      <c r="F79" s="6">
        <f>ROUND(EXP('Random Numbers'!BA78)/2.5*Averages!$K78+(1-'Random Numbers'!BA78^0.5)*VLOOKUP($D79,Averages!$H$113:$K$117,4,0),Proj_Rounding)</f>
        <v>4</v>
      </c>
      <c r="G79" s="6">
        <f>ROUND(EXP('Random Numbers'!BB78)/2.5*Averages!$K78+(1-'Random Numbers'!BB78^0.5)*VLOOKUP($D79,Averages!$H$113:$K$117,4,0),Proj_Rounding)</f>
        <v>4</v>
      </c>
      <c r="H79" s="6">
        <f>ROUND(EXP('Random Numbers'!BC78)/2.5*Averages!$K78+(1-'Random Numbers'!BC78^0.5)*VLOOKUP($D79,Averages!$H$113:$K$117,4,0),Proj_Rounding)</f>
        <v>4</v>
      </c>
      <c r="I79" s="6">
        <f>ROUND(EXP('Random Numbers'!BD78)/2.5*Averages!$K78+(1-'Random Numbers'!BD78^0.5)*VLOOKUP($D79,Averages!$H$113:$K$117,4,0),Proj_Rounding)</f>
        <v>4</v>
      </c>
      <c r="J79" s="6">
        <f>ROUND(EXP('Random Numbers'!BE78)/2.5*Averages!$K78+(1-'Random Numbers'!BE78^0.5)*VLOOKUP($D79,Averages!$H$113:$K$117,4,0),Proj_Rounding)</f>
        <v>3</v>
      </c>
      <c r="K79" s="6">
        <f>ROUND(EXP('Random Numbers'!BF78)/2.5*Averages!$K78+(1-'Random Numbers'!BF78^0.5)*VLOOKUP($D79,Averages!$H$113:$K$117,4,0),Proj_Rounding)</f>
        <v>4</v>
      </c>
      <c r="L79" s="6">
        <f>ROUND(EXP('Random Numbers'!BG78)/2.5*Averages!$K78+(1-'Random Numbers'!BG78^0.5)*VLOOKUP($D79,Averages!$H$113:$K$117,4,0),Proj_Rounding)</f>
        <v>3</v>
      </c>
      <c r="M79" s="6">
        <f>ROUND(EXP('Random Numbers'!BH78)/2.5*Averages!$K78+(1-'Random Numbers'!BH78^0.5)*VLOOKUP($D79,Averages!$H$113:$K$117,4,0),Proj_Rounding)</f>
        <v>3</v>
      </c>
      <c r="N79" s="6">
        <f>ROUND(EXP('Random Numbers'!BI78)/2.5*Averages!$K78+(1-'Random Numbers'!BI78^0.5)*VLOOKUP($D79,Averages!$H$113:$K$117,4,0),Proj_Rounding)</f>
        <v>4</v>
      </c>
      <c r="O79" s="6">
        <f>ROUND(EXP('Random Numbers'!BJ78)/2.5*Averages!$K78+(1-'Random Numbers'!BJ78^0.5)*VLOOKUP($D79,Averages!$H$113:$K$117,4,0),Proj_Rounding)</f>
        <v>3</v>
      </c>
      <c r="P79" s="6">
        <f>ROUND(EXP('Random Numbers'!BK78)/2.5*Averages!$K78+(1-'Random Numbers'!BK78^0.5)*VLOOKUP($D79,Averages!$H$113:$K$117,4,0),Proj_Rounding)</f>
        <v>3</v>
      </c>
      <c r="Q79" s="6">
        <f>ROUND(EXP('Random Numbers'!BL78)/2.5*Averages!$K78+(1-'Random Numbers'!BL78^0.5)*VLOOKUP($D79,Averages!$H$113:$K$117,4,0),Proj_Rounding)</f>
        <v>3</v>
      </c>
      <c r="R79" s="6">
        <f>ROUND(EXP('Random Numbers'!BM78)/2.5*Averages!$K78+(1-'Random Numbers'!BM78^0.5)*VLOOKUP($D79,Averages!$H$113:$K$117,4,0),Proj_Rounding)</f>
        <v>3</v>
      </c>
      <c r="S79" s="6">
        <f>ROUND(EXP('Random Numbers'!BN78)/2.5*Averages!$K78+(1-'Random Numbers'!BN78^0.5)*VLOOKUP($D79,Averages!$H$113:$K$117,4,0),Proj_Rounding)</f>
        <v>4</v>
      </c>
      <c r="T79" s="6">
        <f>ROUND(EXP('Random Numbers'!BO78)/2.5*Averages!$K78+(1-'Random Numbers'!BO78^0.5)*VLOOKUP($D79,Averages!$H$113:$K$117,4,0),Proj_Rounding)</f>
        <v>3</v>
      </c>
      <c r="U79" s="6">
        <f>ROUND(EXP('Random Numbers'!BP78)/2.5*Averages!$K78+(1-'Random Numbers'!BP78^0.5)*VLOOKUP($D79,Averages!$H$113:$K$117,4,0),Proj_Rounding)</f>
        <v>3</v>
      </c>
      <c r="V79" s="6">
        <f>ROUND(EXP('Random Numbers'!BQ78)/2.5*Averages!$K78+(1-'Random Numbers'!BQ78^0.5)*VLOOKUP($D79,Averages!$H$113:$K$117,4,0),Proj_Rounding)</f>
        <v>3</v>
      </c>
      <c r="W79" s="6">
        <f>ROUND(EXP('Random Numbers'!BR78)/2.5*Averages!$K78+(1-'Random Numbers'!BR78^0.5)*VLOOKUP($D79,Averages!$H$113:$K$117,4,0),Proj_Rounding)</f>
        <v>3</v>
      </c>
      <c r="X79" s="6">
        <f>ROUND(EXP('Random Numbers'!BS78)/2.5*Averages!$K78+(1-'Random Numbers'!BS78^0.5)*VLOOKUP($D79,Averages!$H$113:$K$117,4,0),Proj_Rounding)</f>
        <v>4</v>
      </c>
      <c r="Y79" s="6">
        <f>ROUND(EXP('Random Numbers'!BT78)/2.5*Averages!$K78+(1-'Random Numbers'!BT78^0.5)*VLOOKUP($D79,Averages!$H$113:$K$117,4,0),Proj_Rounding)</f>
        <v>3</v>
      </c>
      <c r="Z79" s="6">
        <f>ROUND(EXP('Random Numbers'!BU78)/2.5*Averages!$K78+(1-'Random Numbers'!BU78^0.5)*VLOOKUP($D79,Averages!$H$113:$K$117,4,0),Proj_Rounding)</f>
        <v>3</v>
      </c>
      <c r="AA79" s="6">
        <f>ROUND(EXP('Random Numbers'!BV78)/2.5*Averages!$K78+(1-'Random Numbers'!BV78^0.5)*VLOOKUP($D79,Averages!$H$113:$K$117,4,0),Proj_Rounding)</f>
        <v>3</v>
      </c>
      <c r="AB79" s="6">
        <f>ROUND(EXP('Random Numbers'!BW78)/2.5*Averages!$K78+(1-'Random Numbers'!BW78^0.5)*VLOOKUP($D79,Averages!$H$113:$K$117,4,0),Proj_Rounding)</f>
        <v>3</v>
      </c>
      <c r="AC79" s="49">
        <f>ROUND(EXP('Random Numbers'!BX78)/2.5*Averages!$K78+(1-'Random Numbers'!BX78^0.5)*VLOOKUP($D79,Averages!$H$113:$K$117,4,0),Proj_Rounding)</f>
        <v>4</v>
      </c>
      <c r="AD79" s="69">
        <f t="shared" si="1"/>
        <v>85</v>
      </c>
    </row>
    <row r="80" spans="2:30" ht="15" customHeight="1" x14ac:dyDescent="0.35">
      <c r="B80" s="32" t="s">
        <v>28</v>
      </c>
      <c r="C80" s="51" t="s">
        <v>108</v>
      </c>
      <c r="D80" s="6" t="s">
        <v>11</v>
      </c>
      <c r="E80" s="6">
        <f>ROUND(EXP('Random Numbers'!AZ79)/2.5*Averages!$K79+(1-'Random Numbers'!AZ79^0.5)*VLOOKUP($D80,Averages!$H$113:$K$117,4,0),Proj_Rounding)</f>
        <v>4</v>
      </c>
      <c r="F80" s="6">
        <f>ROUND(EXP('Random Numbers'!BA79)/2.5*Averages!$K79+(1-'Random Numbers'!BA79^0.5)*VLOOKUP($D80,Averages!$H$113:$K$117,4,0),Proj_Rounding)</f>
        <v>4</v>
      </c>
      <c r="G80" s="6">
        <f>ROUND(EXP('Random Numbers'!BB79)/2.5*Averages!$K79+(1-'Random Numbers'!BB79^0.5)*VLOOKUP($D80,Averages!$H$113:$K$117,4,0),Proj_Rounding)</f>
        <v>3</v>
      </c>
      <c r="H80" s="6">
        <f>ROUND(EXP('Random Numbers'!BC79)/2.5*Averages!$K79+(1-'Random Numbers'!BC79^0.5)*VLOOKUP($D80,Averages!$H$113:$K$117,4,0),Proj_Rounding)</f>
        <v>4</v>
      </c>
      <c r="I80" s="6">
        <f>ROUND(EXP('Random Numbers'!BD79)/2.5*Averages!$K79+(1-'Random Numbers'!BD79^0.5)*VLOOKUP($D80,Averages!$H$113:$K$117,4,0),Proj_Rounding)</f>
        <v>3</v>
      </c>
      <c r="J80" s="6">
        <f>ROUND(EXP('Random Numbers'!BE79)/2.5*Averages!$K79+(1-'Random Numbers'!BE79^0.5)*VLOOKUP($D80,Averages!$H$113:$K$117,4,0),Proj_Rounding)</f>
        <v>4</v>
      </c>
      <c r="K80" s="6">
        <f>ROUND(EXP('Random Numbers'!BF79)/2.5*Averages!$K79+(1-'Random Numbers'!BF79^0.5)*VLOOKUP($D80,Averages!$H$113:$K$117,4,0),Proj_Rounding)</f>
        <v>3</v>
      </c>
      <c r="L80" s="6">
        <f>ROUND(EXP('Random Numbers'!BG79)/2.5*Averages!$K79+(1-'Random Numbers'!BG79^0.5)*VLOOKUP($D80,Averages!$H$113:$K$117,4,0),Proj_Rounding)</f>
        <v>3</v>
      </c>
      <c r="M80" s="6">
        <f>ROUND(EXP('Random Numbers'!BH79)/2.5*Averages!$K79+(1-'Random Numbers'!BH79^0.5)*VLOOKUP($D80,Averages!$H$113:$K$117,4,0),Proj_Rounding)</f>
        <v>3</v>
      </c>
      <c r="N80" s="6">
        <f>ROUND(EXP('Random Numbers'!BI79)/2.5*Averages!$K79+(1-'Random Numbers'!BI79^0.5)*VLOOKUP($D80,Averages!$H$113:$K$117,4,0),Proj_Rounding)</f>
        <v>4</v>
      </c>
      <c r="O80" s="6">
        <f>ROUND(EXP('Random Numbers'!BJ79)/2.5*Averages!$K79+(1-'Random Numbers'!BJ79^0.5)*VLOOKUP($D80,Averages!$H$113:$K$117,4,0),Proj_Rounding)</f>
        <v>3</v>
      </c>
      <c r="P80" s="6">
        <f>ROUND(EXP('Random Numbers'!BK79)/2.5*Averages!$K79+(1-'Random Numbers'!BK79^0.5)*VLOOKUP($D80,Averages!$H$113:$K$117,4,0),Proj_Rounding)</f>
        <v>3</v>
      </c>
      <c r="Q80" s="6">
        <f>ROUND(EXP('Random Numbers'!BL79)/2.5*Averages!$K79+(1-'Random Numbers'!BL79^0.5)*VLOOKUP($D80,Averages!$H$113:$K$117,4,0),Proj_Rounding)</f>
        <v>4</v>
      </c>
      <c r="R80" s="6">
        <f>ROUND(EXP('Random Numbers'!BM79)/2.5*Averages!$K79+(1-'Random Numbers'!BM79^0.5)*VLOOKUP($D80,Averages!$H$113:$K$117,4,0),Proj_Rounding)</f>
        <v>4</v>
      </c>
      <c r="S80" s="6">
        <f>ROUND(EXP('Random Numbers'!BN79)/2.5*Averages!$K79+(1-'Random Numbers'!BN79^0.5)*VLOOKUP($D80,Averages!$H$113:$K$117,4,0),Proj_Rounding)</f>
        <v>4</v>
      </c>
      <c r="T80" s="6">
        <f>ROUND(EXP('Random Numbers'!BO79)/2.5*Averages!$K79+(1-'Random Numbers'!BO79^0.5)*VLOOKUP($D80,Averages!$H$113:$K$117,4,0),Proj_Rounding)</f>
        <v>4</v>
      </c>
      <c r="U80" s="6">
        <f>ROUND(EXP('Random Numbers'!BP79)/2.5*Averages!$K79+(1-'Random Numbers'!BP79^0.5)*VLOOKUP($D80,Averages!$H$113:$K$117,4,0),Proj_Rounding)</f>
        <v>3</v>
      </c>
      <c r="V80" s="6">
        <f>ROUND(EXP('Random Numbers'!BQ79)/2.5*Averages!$K79+(1-'Random Numbers'!BQ79^0.5)*VLOOKUP($D80,Averages!$H$113:$K$117,4,0),Proj_Rounding)</f>
        <v>5</v>
      </c>
      <c r="W80" s="6">
        <f>ROUND(EXP('Random Numbers'!BR79)/2.5*Averages!$K79+(1-'Random Numbers'!BR79^0.5)*VLOOKUP($D80,Averages!$H$113:$K$117,4,0),Proj_Rounding)</f>
        <v>4</v>
      </c>
      <c r="X80" s="6">
        <f>ROUND(EXP('Random Numbers'!BS79)/2.5*Averages!$K79+(1-'Random Numbers'!BS79^0.5)*VLOOKUP($D80,Averages!$H$113:$K$117,4,0),Proj_Rounding)</f>
        <v>4</v>
      </c>
      <c r="Y80" s="6">
        <f>ROUND(EXP('Random Numbers'!BT79)/2.5*Averages!$K79+(1-'Random Numbers'!BT79^0.5)*VLOOKUP($D80,Averages!$H$113:$K$117,4,0),Proj_Rounding)</f>
        <v>4</v>
      </c>
      <c r="Z80" s="6">
        <f>ROUND(EXP('Random Numbers'!BU79)/2.5*Averages!$K79+(1-'Random Numbers'!BU79^0.5)*VLOOKUP($D80,Averages!$H$113:$K$117,4,0),Proj_Rounding)</f>
        <v>4</v>
      </c>
      <c r="AA80" s="6">
        <f>ROUND(EXP('Random Numbers'!BV79)/2.5*Averages!$K79+(1-'Random Numbers'!BV79^0.5)*VLOOKUP($D80,Averages!$H$113:$K$117,4,0),Proj_Rounding)</f>
        <v>4</v>
      </c>
      <c r="AB80" s="6">
        <f>ROUND(EXP('Random Numbers'!BW79)/2.5*Averages!$K79+(1-'Random Numbers'!BW79^0.5)*VLOOKUP($D80,Averages!$H$113:$K$117,4,0),Proj_Rounding)</f>
        <v>4</v>
      </c>
      <c r="AC80" s="49">
        <f>ROUND(EXP('Random Numbers'!BX79)/2.5*Averages!$K79+(1-'Random Numbers'!BX79^0.5)*VLOOKUP($D80,Averages!$H$113:$K$117,4,0),Proj_Rounding)</f>
        <v>3</v>
      </c>
      <c r="AD80" s="69">
        <f t="shared" si="1"/>
        <v>92</v>
      </c>
    </row>
    <row r="81" spans="2:30" ht="15" customHeight="1" x14ac:dyDescent="0.35">
      <c r="B81" s="32" t="s">
        <v>29</v>
      </c>
      <c r="C81" s="51" t="s">
        <v>109</v>
      </c>
      <c r="D81" s="6" t="s">
        <v>8</v>
      </c>
      <c r="E81" s="6">
        <f>ROUND(EXP('Random Numbers'!AZ80)/2.5*Averages!$K80+(1-'Random Numbers'!AZ80^0.5)*VLOOKUP($D81,Averages!$H$113:$K$117,4,0),Proj_Rounding)</f>
        <v>1</v>
      </c>
      <c r="F81" s="6">
        <f>ROUND(EXP('Random Numbers'!BA80)/2.5*Averages!$K80+(1-'Random Numbers'!BA80^0.5)*VLOOKUP($D81,Averages!$H$113:$K$117,4,0),Proj_Rounding)</f>
        <v>1</v>
      </c>
      <c r="G81" s="6">
        <f>ROUND(EXP('Random Numbers'!BB80)/2.5*Averages!$K80+(1-'Random Numbers'!BB80^0.5)*VLOOKUP($D81,Averages!$H$113:$K$117,4,0),Proj_Rounding)</f>
        <v>1</v>
      </c>
      <c r="H81" s="6">
        <f>ROUND(EXP('Random Numbers'!BC80)/2.5*Averages!$K80+(1-'Random Numbers'!BC80^0.5)*VLOOKUP($D81,Averages!$H$113:$K$117,4,0),Proj_Rounding)</f>
        <v>1</v>
      </c>
      <c r="I81" s="6">
        <f>ROUND(EXP('Random Numbers'!BD80)/2.5*Averages!$K80+(1-'Random Numbers'!BD80^0.5)*VLOOKUP($D81,Averages!$H$113:$K$117,4,0),Proj_Rounding)</f>
        <v>1</v>
      </c>
      <c r="J81" s="6">
        <f>ROUND(EXP('Random Numbers'!BE80)/2.5*Averages!$K80+(1-'Random Numbers'!BE80^0.5)*VLOOKUP($D81,Averages!$H$113:$K$117,4,0),Proj_Rounding)</f>
        <v>1</v>
      </c>
      <c r="K81" s="6">
        <f>ROUND(EXP('Random Numbers'!BF80)/2.5*Averages!$K80+(1-'Random Numbers'!BF80^0.5)*VLOOKUP($D81,Averages!$H$113:$K$117,4,0),Proj_Rounding)</f>
        <v>1</v>
      </c>
      <c r="L81" s="6">
        <f>ROUND(EXP('Random Numbers'!BG80)/2.5*Averages!$K80+(1-'Random Numbers'!BG80^0.5)*VLOOKUP($D81,Averages!$H$113:$K$117,4,0),Proj_Rounding)</f>
        <v>1</v>
      </c>
      <c r="M81" s="6">
        <f>ROUND(EXP('Random Numbers'!BH80)/2.5*Averages!$K80+(1-'Random Numbers'!BH80^0.5)*VLOOKUP($D81,Averages!$H$113:$K$117,4,0),Proj_Rounding)</f>
        <v>2</v>
      </c>
      <c r="N81" s="6">
        <f>ROUND(EXP('Random Numbers'!BI80)/2.5*Averages!$K80+(1-'Random Numbers'!BI80^0.5)*VLOOKUP($D81,Averages!$H$113:$K$117,4,0),Proj_Rounding)</f>
        <v>1</v>
      </c>
      <c r="O81" s="6">
        <f>ROUND(EXP('Random Numbers'!BJ80)/2.5*Averages!$K80+(1-'Random Numbers'!BJ80^0.5)*VLOOKUP($D81,Averages!$H$113:$K$117,4,0),Proj_Rounding)</f>
        <v>1</v>
      </c>
      <c r="P81" s="6">
        <f>ROUND(EXP('Random Numbers'!BK80)/2.5*Averages!$K80+(1-'Random Numbers'!BK80^0.5)*VLOOKUP($D81,Averages!$H$113:$K$117,4,0),Proj_Rounding)</f>
        <v>1</v>
      </c>
      <c r="Q81" s="6">
        <f>ROUND(EXP('Random Numbers'!BL80)/2.5*Averages!$K80+(1-'Random Numbers'!BL80^0.5)*VLOOKUP($D81,Averages!$H$113:$K$117,4,0),Proj_Rounding)</f>
        <v>1</v>
      </c>
      <c r="R81" s="6">
        <f>ROUND(EXP('Random Numbers'!BM80)/2.5*Averages!$K80+(1-'Random Numbers'!BM80^0.5)*VLOOKUP($D81,Averages!$H$113:$K$117,4,0),Proj_Rounding)</f>
        <v>1</v>
      </c>
      <c r="S81" s="6">
        <f>ROUND(EXP('Random Numbers'!BN80)/2.5*Averages!$K80+(1-'Random Numbers'!BN80^0.5)*VLOOKUP($D81,Averages!$H$113:$K$117,4,0),Proj_Rounding)</f>
        <v>1</v>
      </c>
      <c r="T81" s="6">
        <f>ROUND(EXP('Random Numbers'!BO80)/2.5*Averages!$K80+(1-'Random Numbers'!BO80^0.5)*VLOOKUP($D81,Averages!$H$113:$K$117,4,0),Proj_Rounding)</f>
        <v>1</v>
      </c>
      <c r="U81" s="6">
        <f>ROUND(EXP('Random Numbers'!BP80)/2.5*Averages!$K80+(1-'Random Numbers'!BP80^0.5)*VLOOKUP($D81,Averages!$H$113:$K$117,4,0),Proj_Rounding)</f>
        <v>1</v>
      </c>
      <c r="V81" s="6">
        <f>ROUND(EXP('Random Numbers'!BQ80)/2.5*Averages!$K80+(1-'Random Numbers'!BQ80^0.5)*VLOOKUP($D81,Averages!$H$113:$K$117,4,0),Proj_Rounding)</f>
        <v>2</v>
      </c>
      <c r="W81" s="6">
        <f>ROUND(EXP('Random Numbers'!BR80)/2.5*Averages!$K80+(1-'Random Numbers'!BR80^0.5)*VLOOKUP($D81,Averages!$H$113:$K$117,4,0),Proj_Rounding)</f>
        <v>1</v>
      </c>
      <c r="X81" s="6">
        <f>ROUND(EXP('Random Numbers'!BS80)/2.5*Averages!$K80+(1-'Random Numbers'!BS80^0.5)*VLOOKUP($D81,Averages!$H$113:$K$117,4,0),Proj_Rounding)</f>
        <v>2</v>
      </c>
      <c r="Y81" s="6">
        <f>ROUND(EXP('Random Numbers'!BT80)/2.5*Averages!$K80+(1-'Random Numbers'!BT80^0.5)*VLOOKUP($D81,Averages!$H$113:$K$117,4,0),Proj_Rounding)</f>
        <v>1</v>
      </c>
      <c r="Z81" s="6">
        <f>ROUND(EXP('Random Numbers'!BU80)/2.5*Averages!$K80+(1-'Random Numbers'!BU80^0.5)*VLOOKUP($D81,Averages!$H$113:$K$117,4,0),Proj_Rounding)</f>
        <v>1</v>
      </c>
      <c r="AA81" s="6">
        <f>ROUND(EXP('Random Numbers'!BV80)/2.5*Averages!$K80+(1-'Random Numbers'!BV80^0.5)*VLOOKUP($D81,Averages!$H$113:$K$117,4,0),Proj_Rounding)</f>
        <v>2</v>
      </c>
      <c r="AB81" s="6">
        <f>ROUND(EXP('Random Numbers'!BW80)/2.5*Averages!$K80+(1-'Random Numbers'!BW80^0.5)*VLOOKUP($D81,Averages!$H$113:$K$117,4,0),Proj_Rounding)</f>
        <v>1</v>
      </c>
      <c r="AC81" s="49">
        <f>ROUND(EXP('Random Numbers'!BX80)/2.5*Averages!$K80+(1-'Random Numbers'!BX80^0.5)*VLOOKUP($D81,Averages!$H$113:$K$117,4,0),Proj_Rounding)</f>
        <v>2</v>
      </c>
      <c r="AD81" s="69">
        <f t="shared" si="1"/>
        <v>30</v>
      </c>
    </row>
    <row r="82" spans="2:30" ht="15" customHeight="1" x14ac:dyDescent="0.35">
      <c r="B82" s="32" t="s">
        <v>29</v>
      </c>
      <c r="C82" s="51" t="s">
        <v>110</v>
      </c>
      <c r="D82" s="6" t="s">
        <v>8</v>
      </c>
      <c r="E82" s="6">
        <f>ROUND(EXP('Random Numbers'!AZ81)/2.5*Averages!$K81+(1-'Random Numbers'!AZ81^0.5)*VLOOKUP($D82,Averages!$H$113:$K$117,4,0),Proj_Rounding)</f>
        <v>1</v>
      </c>
      <c r="F82" s="6">
        <f>ROUND(EXP('Random Numbers'!BA81)/2.5*Averages!$K81+(1-'Random Numbers'!BA81^0.5)*VLOOKUP($D82,Averages!$H$113:$K$117,4,0),Proj_Rounding)</f>
        <v>1</v>
      </c>
      <c r="G82" s="6">
        <f>ROUND(EXP('Random Numbers'!BB81)/2.5*Averages!$K81+(1-'Random Numbers'!BB81^0.5)*VLOOKUP($D82,Averages!$H$113:$K$117,4,0),Proj_Rounding)</f>
        <v>1</v>
      </c>
      <c r="H82" s="6">
        <f>ROUND(EXP('Random Numbers'!BC81)/2.5*Averages!$K81+(1-'Random Numbers'!BC81^0.5)*VLOOKUP($D82,Averages!$H$113:$K$117,4,0),Proj_Rounding)</f>
        <v>1</v>
      </c>
      <c r="I82" s="6">
        <f>ROUND(EXP('Random Numbers'!BD81)/2.5*Averages!$K81+(1-'Random Numbers'!BD81^0.5)*VLOOKUP($D82,Averages!$H$113:$K$117,4,0),Proj_Rounding)</f>
        <v>1</v>
      </c>
      <c r="J82" s="6">
        <f>ROUND(EXP('Random Numbers'!BE81)/2.5*Averages!$K81+(1-'Random Numbers'!BE81^0.5)*VLOOKUP($D82,Averages!$H$113:$K$117,4,0),Proj_Rounding)</f>
        <v>1</v>
      </c>
      <c r="K82" s="6">
        <f>ROUND(EXP('Random Numbers'!BF81)/2.5*Averages!$K81+(1-'Random Numbers'!BF81^0.5)*VLOOKUP($D82,Averages!$H$113:$K$117,4,0),Proj_Rounding)</f>
        <v>1</v>
      </c>
      <c r="L82" s="6">
        <f>ROUND(EXP('Random Numbers'!BG81)/2.5*Averages!$K81+(1-'Random Numbers'!BG81^0.5)*VLOOKUP($D82,Averages!$H$113:$K$117,4,0),Proj_Rounding)</f>
        <v>1</v>
      </c>
      <c r="M82" s="6">
        <f>ROUND(EXP('Random Numbers'!BH81)/2.5*Averages!$K81+(1-'Random Numbers'!BH81^0.5)*VLOOKUP($D82,Averages!$H$113:$K$117,4,0),Proj_Rounding)</f>
        <v>1</v>
      </c>
      <c r="N82" s="6">
        <f>ROUND(EXP('Random Numbers'!BI81)/2.5*Averages!$K81+(1-'Random Numbers'!BI81^0.5)*VLOOKUP($D82,Averages!$H$113:$K$117,4,0),Proj_Rounding)</f>
        <v>1</v>
      </c>
      <c r="O82" s="6">
        <f>ROUND(EXP('Random Numbers'!BJ81)/2.5*Averages!$K81+(1-'Random Numbers'!BJ81^0.5)*VLOOKUP($D82,Averages!$H$113:$K$117,4,0),Proj_Rounding)</f>
        <v>1</v>
      </c>
      <c r="P82" s="6">
        <f>ROUND(EXP('Random Numbers'!BK81)/2.5*Averages!$K81+(1-'Random Numbers'!BK81^0.5)*VLOOKUP($D82,Averages!$H$113:$K$117,4,0),Proj_Rounding)</f>
        <v>1</v>
      </c>
      <c r="Q82" s="6">
        <f>ROUND(EXP('Random Numbers'!BL81)/2.5*Averages!$K81+(1-'Random Numbers'!BL81^0.5)*VLOOKUP($D82,Averages!$H$113:$K$117,4,0),Proj_Rounding)</f>
        <v>1</v>
      </c>
      <c r="R82" s="6">
        <f>ROUND(EXP('Random Numbers'!BM81)/2.5*Averages!$K81+(1-'Random Numbers'!BM81^0.5)*VLOOKUP($D82,Averages!$H$113:$K$117,4,0),Proj_Rounding)</f>
        <v>1</v>
      </c>
      <c r="S82" s="6">
        <f>ROUND(EXP('Random Numbers'!BN81)/2.5*Averages!$K81+(1-'Random Numbers'!BN81^0.5)*VLOOKUP($D82,Averages!$H$113:$K$117,4,0),Proj_Rounding)</f>
        <v>1</v>
      </c>
      <c r="T82" s="6">
        <f>ROUND(EXP('Random Numbers'!BO81)/2.5*Averages!$K81+(1-'Random Numbers'!BO81^0.5)*VLOOKUP($D82,Averages!$H$113:$K$117,4,0),Proj_Rounding)</f>
        <v>1</v>
      </c>
      <c r="U82" s="6">
        <f>ROUND(EXP('Random Numbers'!BP81)/2.5*Averages!$K81+(1-'Random Numbers'!BP81^0.5)*VLOOKUP($D82,Averages!$H$113:$K$117,4,0),Proj_Rounding)</f>
        <v>1</v>
      </c>
      <c r="V82" s="6">
        <f>ROUND(EXP('Random Numbers'!BQ81)/2.5*Averages!$K81+(1-'Random Numbers'!BQ81^0.5)*VLOOKUP($D82,Averages!$H$113:$K$117,4,0),Proj_Rounding)</f>
        <v>1</v>
      </c>
      <c r="W82" s="6">
        <f>ROUND(EXP('Random Numbers'!BR81)/2.5*Averages!$K81+(1-'Random Numbers'!BR81^0.5)*VLOOKUP($D82,Averages!$H$113:$K$117,4,0),Proj_Rounding)</f>
        <v>1</v>
      </c>
      <c r="X82" s="6">
        <f>ROUND(EXP('Random Numbers'!BS81)/2.5*Averages!$K81+(1-'Random Numbers'!BS81^0.5)*VLOOKUP($D82,Averages!$H$113:$K$117,4,0),Proj_Rounding)</f>
        <v>1</v>
      </c>
      <c r="Y82" s="6">
        <f>ROUND(EXP('Random Numbers'!BT81)/2.5*Averages!$K81+(1-'Random Numbers'!BT81^0.5)*VLOOKUP($D82,Averages!$H$113:$K$117,4,0),Proj_Rounding)</f>
        <v>1</v>
      </c>
      <c r="Z82" s="6">
        <f>ROUND(EXP('Random Numbers'!BU81)/2.5*Averages!$K81+(1-'Random Numbers'!BU81^0.5)*VLOOKUP($D82,Averages!$H$113:$K$117,4,0),Proj_Rounding)</f>
        <v>1</v>
      </c>
      <c r="AA82" s="6">
        <f>ROUND(EXP('Random Numbers'!BV81)/2.5*Averages!$K81+(1-'Random Numbers'!BV81^0.5)*VLOOKUP($D82,Averages!$H$113:$K$117,4,0),Proj_Rounding)</f>
        <v>1</v>
      </c>
      <c r="AB82" s="6">
        <f>ROUND(EXP('Random Numbers'!BW81)/2.5*Averages!$K81+(1-'Random Numbers'!BW81^0.5)*VLOOKUP($D82,Averages!$H$113:$K$117,4,0),Proj_Rounding)</f>
        <v>1</v>
      </c>
      <c r="AC82" s="49">
        <f>ROUND(EXP('Random Numbers'!BX81)/2.5*Averages!$K81+(1-'Random Numbers'!BX81^0.5)*VLOOKUP($D82,Averages!$H$113:$K$117,4,0),Proj_Rounding)</f>
        <v>1</v>
      </c>
      <c r="AD82" s="69">
        <f t="shared" si="1"/>
        <v>25</v>
      </c>
    </row>
    <row r="83" spans="2:30" ht="15" customHeight="1" x14ac:dyDescent="0.35">
      <c r="B83" s="32" t="s">
        <v>29</v>
      </c>
      <c r="C83" s="51" t="s">
        <v>111</v>
      </c>
      <c r="D83" s="6" t="s">
        <v>8</v>
      </c>
      <c r="E83" s="6">
        <f>ROUND(EXP('Random Numbers'!AZ82)/2.5*Averages!$K82+(1-'Random Numbers'!AZ82^0.5)*VLOOKUP($D83,Averages!$H$113:$K$117,4,0),Proj_Rounding)</f>
        <v>2</v>
      </c>
      <c r="F83" s="6">
        <f>ROUND(EXP('Random Numbers'!BA82)/2.5*Averages!$K82+(1-'Random Numbers'!BA82^0.5)*VLOOKUP($D83,Averages!$H$113:$K$117,4,0),Proj_Rounding)</f>
        <v>2</v>
      </c>
      <c r="G83" s="6">
        <f>ROUND(EXP('Random Numbers'!BB82)/2.5*Averages!$K82+(1-'Random Numbers'!BB82^0.5)*VLOOKUP($D83,Averages!$H$113:$K$117,4,0),Proj_Rounding)</f>
        <v>2</v>
      </c>
      <c r="H83" s="6">
        <f>ROUND(EXP('Random Numbers'!BC82)/2.5*Averages!$K82+(1-'Random Numbers'!BC82^0.5)*VLOOKUP($D83,Averages!$H$113:$K$117,4,0),Proj_Rounding)</f>
        <v>2</v>
      </c>
      <c r="I83" s="6">
        <f>ROUND(EXP('Random Numbers'!BD82)/2.5*Averages!$K82+(1-'Random Numbers'!BD82^0.5)*VLOOKUP($D83,Averages!$H$113:$K$117,4,0),Proj_Rounding)</f>
        <v>2</v>
      </c>
      <c r="J83" s="6">
        <f>ROUND(EXP('Random Numbers'!BE82)/2.5*Averages!$K82+(1-'Random Numbers'!BE82^0.5)*VLOOKUP($D83,Averages!$H$113:$K$117,4,0),Proj_Rounding)</f>
        <v>2</v>
      </c>
      <c r="K83" s="6">
        <f>ROUND(EXP('Random Numbers'!BF82)/2.5*Averages!$K82+(1-'Random Numbers'!BF82^0.5)*VLOOKUP($D83,Averages!$H$113:$K$117,4,0),Proj_Rounding)</f>
        <v>2</v>
      </c>
      <c r="L83" s="6">
        <f>ROUND(EXP('Random Numbers'!BG82)/2.5*Averages!$K82+(1-'Random Numbers'!BG82^0.5)*VLOOKUP($D83,Averages!$H$113:$K$117,4,0),Proj_Rounding)</f>
        <v>2</v>
      </c>
      <c r="M83" s="6">
        <f>ROUND(EXP('Random Numbers'!BH82)/2.5*Averages!$K82+(1-'Random Numbers'!BH82^0.5)*VLOOKUP($D83,Averages!$H$113:$K$117,4,0),Proj_Rounding)</f>
        <v>2</v>
      </c>
      <c r="N83" s="6">
        <f>ROUND(EXP('Random Numbers'!BI82)/2.5*Averages!$K82+(1-'Random Numbers'!BI82^0.5)*VLOOKUP($D83,Averages!$H$113:$K$117,4,0),Proj_Rounding)</f>
        <v>2</v>
      </c>
      <c r="O83" s="6">
        <f>ROUND(EXP('Random Numbers'!BJ82)/2.5*Averages!$K82+(1-'Random Numbers'!BJ82^0.5)*VLOOKUP($D83,Averages!$H$113:$K$117,4,0),Proj_Rounding)</f>
        <v>2</v>
      </c>
      <c r="P83" s="6">
        <f>ROUND(EXP('Random Numbers'!BK82)/2.5*Averages!$K82+(1-'Random Numbers'!BK82^0.5)*VLOOKUP($D83,Averages!$H$113:$K$117,4,0),Proj_Rounding)</f>
        <v>2</v>
      </c>
      <c r="Q83" s="6">
        <f>ROUND(EXP('Random Numbers'!BL82)/2.5*Averages!$K82+(1-'Random Numbers'!BL82^0.5)*VLOOKUP($D83,Averages!$H$113:$K$117,4,0),Proj_Rounding)</f>
        <v>2</v>
      </c>
      <c r="R83" s="6">
        <f>ROUND(EXP('Random Numbers'!BM82)/2.5*Averages!$K82+(1-'Random Numbers'!BM82^0.5)*VLOOKUP($D83,Averages!$H$113:$K$117,4,0),Proj_Rounding)</f>
        <v>2</v>
      </c>
      <c r="S83" s="6">
        <f>ROUND(EXP('Random Numbers'!BN82)/2.5*Averages!$K82+(1-'Random Numbers'!BN82^0.5)*VLOOKUP($D83,Averages!$H$113:$K$117,4,0),Proj_Rounding)</f>
        <v>2</v>
      </c>
      <c r="T83" s="6">
        <f>ROUND(EXP('Random Numbers'!BO82)/2.5*Averages!$K82+(1-'Random Numbers'!BO82^0.5)*VLOOKUP($D83,Averages!$H$113:$K$117,4,0),Proj_Rounding)</f>
        <v>2</v>
      </c>
      <c r="U83" s="6">
        <f>ROUND(EXP('Random Numbers'!BP82)/2.5*Averages!$K82+(1-'Random Numbers'!BP82^0.5)*VLOOKUP($D83,Averages!$H$113:$K$117,4,0),Proj_Rounding)</f>
        <v>2</v>
      </c>
      <c r="V83" s="6">
        <f>ROUND(EXP('Random Numbers'!BQ82)/2.5*Averages!$K82+(1-'Random Numbers'!BQ82^0.5)*VLOOKUP($D83,Averages!$H$113:$K$117,4,0),Proj_Rounding)</f>
        <v>2</v>
      </c>
      <c r="W83" s="6">
        <f>ROUND(EXP('Random Numbers'!BR82)/2.5*Averages!$K82+(1-'Random Numbers'!BR82^0.5)*VLOOKUP($D83,Averages!$H$113:$K$117,4,0),Proj_Rounding)</f>
        <v>2</v>
      </c>
      <c r="X83" s="6">
        <f>ROUND(EXP('Random Numbers'!BS82)/2.5*Averages!$K82+(1-'Random Numbers'!BS82^0.5)*VLOOKUP($D83,Averages!$H$113:$K$117,4,0),Proj_Rounding)</f>
        <v>2</v>
      </c>
      <c r="Y83" s="6">
        <f>ROUND(EXP('Random Numbers'!BT82)/2.5*Averages!$K82+(1-'Random Numbers'!BT82^0.5)*VLOOKUP($D83,Averages!$H$113:$K$117,4,0),Proj_Rounding)</f>
        <v>2</v>
      </c>
      <c r="Z83" s="6">
        <f>ROUND(EXP('Random Numbers'!BU82)/2.5*Averages!$K82+(1-'Random Numbers'!BU82^0.5)*VLOOKUP($D83,Averages!$H$113:$K$117,4,0),Proj_Rounding)</f>
        <v>2</v>
      </c>
      <c r="AA83" s="6">
        <f>ROUND(EXP('Random Numbers'!BV82)/2.5*Averages!$K82+(1-'Random Numbers'!BV82^0.5)*VLOOKUP($D83,Averages!$H$113:$K$117,4,0),Proj_Rounding)</f>
        <v>2</v>
      </c>
      <c r="AB83" s="6">
        <f>ROUND(EXP('Random Numbers'!BW82)/2.5*Averages!$K82+(1-'Random Numbers'!BW82^0.5)*VLOOKUP($D83,Averages!$H$113:$K$117,4,0),Proj_Rounding)</f>
        <v>2</v>
      </c>
      <c r="AC83" s="49">
        <f>ROUND(EXP('Random Numbers'!BX82)/2.5*Averages!$K82+(1-'Random Numbers'!BX82^0.5)*VLOOKUP($D83,Averages!$H$113:$K$117,4,0),Proj_Rounding)</f>
        <v>2</v>
      </c>
      <c r="AD83" s="69">
        <f t="shared" si="1"/>
        <v>50</v>
      </c>
    </row>
    <row r="84" spans="2:30" ht="15" customHeight="1" x14ac:dyDescent="0.35">
      <c r="B84" s="32" t="s">
        <v>29</v>
      </c>
      <c r="C84" s="51" t="s">
        <v>112</v>
      </c>
      <c r="D84" s="6" t="s">
        <v>8</v>
      </c>
      <c r="E84" s="6">
        <f>ROUND(EXP('Random Numbers'!AZ83)/2.5*Averages!$K83+(1-'Random Numbers'!AZ83^0.5)*VLOOKUP($D84,Averages!$H$113:$K$117,4,0),Proj_Rounding)</f>
        <v>1</v>
      </c>
      <c r="F84" s="6">
        <f>ROUND(EXP('Random Numbers'!BA83)/2.5*Averages!$K83+(1-'Random Numbers'!BA83^0.5)*VLOOKUP($D84,Averages!$H$113:$K$117,4,0),Proj_Rounding)</f>
        <v>0</v>
      </c>
      <c r="G84" s="6">
        <f>ROUND(EXP('Random Numbers'!BB83)/2.5*Averages!$K83+(1-'Random Numbers'!BB83^0.5)*VLOOKUP($D84,Averages!$H$113:$K$117,4,0),Proj_Rounding)</f>
        <v>0</v>
      </c>
      <c r="H84" s="6">
        <f>ROUND(EXP('Random Numbers'!BC83)/2.5*Averages!$K83+(1-'Random Numbers'!BC83^0.5)*VLOOKUP($D84,Averages!$H$113:$K$117,4,0),Proj_Rounding)</f>
        <v>1</v>
      </c>
      <c r="I84" s="6">
        <f>ROUND(EXP('Random Numbers'!BD83)/2.5*Averages!$K83+(1-'Random Numbers'!BD83^0.5)*VLOOKUP($D84,Averages!$H$113:$K$117,4,0),Proj_Rounding)</f>
        <v>0</v>
      </c>
      <c r="J84" s="6">
        <f>ROUND(EXP('Random Numbers'!BE83)/2.5*Averages!$K83+(1-'Random Numbers'!BE83^0.5)*VLOOKUP($D84,Averages!$H$113:$K$117,4,0),Proj_Rounding)</f>
        <v>0</v>
      </c>
      <c r="K84" s="6">
        <f>ROUND(EXP('Random Numbers'!BF83)/2.5*Averages!$K83+(1-'Random Numbers'!BF83^0.5)*VLOOKUP($D84,Averages!$H$113:$K$117,4,0),Proj_Rounding)</f>
        <v>0</v>
      </c>
      <c r="L84" s="6">
        <f>ROUND(EXP('Random Numbers'!BG83)/2.5*Averages!$K83+(1-'Random Numbers'!BG83^0.5)*VLOOKUP($D84,Averages!$H$113:$K$117,4,0),Proj_Rounding)</f>
        <v>0</v>
      </c>
      <c r="M84" s="6">
        <f>ROUND(EXP('Random Numbers'!BH83)/2.5*Averages!$K83+(1-'Random Numbers'!BH83^0.5)*VLOOKUP($D84,Averages!$H$113:$K$117,4,0),Proj_Rounding)</f>
        <v>0</v>
      </c>
      <c r="N84" s="6">
        <f>ROUND(EXP('Random Numbers'!BI83)/2.5*Averages!$K83+(1-'Random Numbers'!BI83^0.5)*VLOOKUP($D84,Averages!$H$113:$K$117,4,0),Proj_Rounding)</f>
        <v>1</v>
      </c>
      <c r="O84" s="6">
        <f>ROUND(EXP('Random Numbers'!BJ83)/2.5*Averages!$K83+(1-'Random Numbers'!BJ83^0.5)*VLOOKUP($D84,Averages!$H$113:$K$117,4,0),Proj_Rounding)</f>
        <v>1</v>
      </c>
      <c r="P84" s="6">
        <f>ROUND(EXP('Random Numbers'!BK83)/2.5*Averages!$K83+(1-'Random Numbers'!BK83^0.5)*VLOOKUP($D84,Averages!$H$113:$K$117,4,0),Proj_Rounding)</f>
        <v>1</v>
      </c>
      <c r="Q84" s="6">
        <f>ROUND(EXP('Random Numbers'!BL83)/2.5*Averages!$K83+(1-'Random Numbers'!BL83^0.5)*VLOOKUP($D84,Averages!$H$113:$K$117,4,0),Proj_Rounding)</f>
        <v>0</v>
      </c>
      <c r="R84" s="6">
        <f>ROUND(EXP('Random Numbers'!BM83)/2.5*Averages!$K83+(1-'Random Numbers'!BM83^0.5)*VLOOKUP($D84,Averages!$H$113:$K$117,4,0),Proj_Rounding)</f>
        <v>0</v>
      </c>
      <c r="S84" s="6">
        <f>ROUND(EXP('Random Numbers'!BN83)/2.5*Averages!$K83+(1-'Random Numbers'!BN83^0.5)*VLOOKUP($D84,Averages!$H$113:$K$117,4,0),Proj_Rounding)</f>
        <v>0</v>
      </c>
      <c r="T84" s="6">
        <f>ROUND(EXP('Random Numbers'!BO83)/2.5*Averages!$K83+(1-'Random Numbers'!BO83^0.5)*VLOOKUP($D84,Averages!$H$113:$K$117,4,0),Proj_Rounding)</f>
        <v>0</v>
      </c>
      <c r="U84" s="6">
        <f>ROUND(EXP('Random Numbers'!BP83)/2.5*Averages!$K83+(1-'Random Numbers'!BP83^0.5)*VLOOKUP($D84,Averages!$H$113:$K$117,4,0),Proj_Rounding)</f>
        <v>1</v>
      </c>
      <c r="V84" s="6">
        <f>ROUND(EXP('Random Numbers'!BQ83)/2.5*Averages!$K83+(1-'Random Numbers'!BQ83^0.5)*VLOOKUP($D84,Averages!$H$113:$K$117,4,0),Proj_Rounding)</f>
        <v>0</v>
      </c>
      <c r="W84" s="6">
        <f>ROUND(EXP('Random Numbers'!BR83)/2.5*Averages!$K83+(1-'Random Numbers'!BR83^0.5)*VLOOKUP($D84,Averages!$H$113:$K$117,4,0),Proj_Rounding)</f>
        <v>0</v>
      </c>
      <c r="X84" s="6">
        <f>ROUND(EXP('Random Numbers'!BS83)/2.5*Averages!$K83+(1-'Random Numbers'!BS83^0.5)*VLOOKUP($D84,Averages!$H$113:$K$117,4,0),Proj_Rounding)</f>
        <v>1</v>
      </c>
      <c r="Y84" s="6">
        <f>ROUND(EXP('Random Numbers'!BT83)/2.5*Averages!$K83+(1-'Random Numbers'!BT83^0.5)*VLOOKUP($D84,Averages!$H$113:$K$117,4,0),Proj_Rounding)</f>
        <v>0</v>
      </c>
      <c r="Z84" s="6">
        <f>ROUND(EXP('Random Numbers'!BU83)/2.5*Averages!$K83+(1-'Random Numbers'!BU83^0.5)*VLOOKUP($D84,Averages!$H$113:$K$117,4,0),Proj_Rounding)</f>
        <v>0</v>
      </c>
      <c r="AA84" s="6">
        <f>ROUND(EXP('Random Numbers'!BV83)/2.5*Averages!$K83+(1-'Random Numbers'!BV83^0.5)*VLOOKUP($D84,Averages!$H$113:$K$117,4,0),Proj_Rounding)</f>
        <v>0</v>
      </c>
      <c r="AB84" s="6">
        <f>ROUND(EXP('Random Numbers'!BW83)/2.5*Averages!$K83+(1-'Random Numbers'!BW83^0.5)*VLOOKUP($D84,Averages!$H$113:$K$117,4,0),Proj_Rounding)</f>
        <v>1</v>
      </c>
      <c r="AC84" s="49">
        <f>ROUND(EXP('Random Numbers'!BX83)/2.5*Averages!$K83+(1-'Random Numbers'!BX83^0.5)*VLOOKUP($D84,Averages!$H$113:$K$117,4,0),Proj_Rounding)</f>
        <v>1</v>
      </c>
      <c r="AD84" s="69">
        <f t="shared" si="1"/>
        <v>9</v>
      </c>
    </row>
    <row r="85" spans="2:30" ht="15" customHeight="1" x14ac:dyDescent="0.35">
      <c r="B85" s="32" t="s">
        <v>29</v>
      </c>
      <c r="C85" s="51" t="s">
        <v>113</v>
      </c>
      <c r="D85" s="6" t="s">
        <v>9</v>
      </c>
      <c r="E85" s="6">
        <f>ROUND(EXP('Random Numbers'!AZ84)/2.5*Averages!$K84+(1-'Random Numbers'!AZ84^0.5)*VLOOKUP($D85,Averages!$H$113:$K$117,4,0),Proj_Rounding)</f>
        <v>2</v>
      </c>
      <c r="F85" s="6">
        <f>ROUND(EXP('Random Numbers'!BA84)/2.5*Averages!$K84+(1-'Random Numbers'!BA84^0.5)*VLOOKUP($D85,Averages!$H$113:$K$117,4,0),Proj_Rounding)</f>
        <v>2</v>
      </c>
      <c r="G85" s="6">
        <f>ROUND(EXP('Random Numbers'!BB84)/2.5*Averages!$K84+(1-'Random Numbers'!BB84^0.5)*VLOOKUP($D85,Averages!$H$113:$K$117,4,0),Proj_Rounding)</f>
        <v>2</v>
      </c>
      <c r="H85" s="6">
        <f>ROUND(EXP('Random Numbers'!BC84)/2.5*Averages!$K84+(1-'Random Numbers'!BC84^0.5)*VLOOKUP($D85,Averages!$H$113:$K$117,4,0),Proj_Rounding)</f>
        <v>2</v>
      </c>
      <c r="I85" s="6">
        <f>ROUND(EXP('Random Numbers'!BD84)/2.5*Averages!$K84+(1-'Random Numbers'!BD84^0.5)*VLOOKUP($D85,Averages!$H$113:$K$117,4,0),Proj_Rounding)</f>
        <v>2</v>
      </c>
      <c r="J85" s="6">
        <f>ROUND(EXP('Random Numbers'!BE84)/2.5*Averages!$K84+(1-'Random Numbers'!BE84^0.5)*VLOOKUP($D85,Averages!$H$113:$K$117,4,0),Proj_Rounding)</f>
        <v>2</v>
      </c>
      <c r="K85" s="6">
        <f>ROUND(EXP('Random Numbers'!BF84)/2.5*Averages!$K84+(1-'Random Numbers'!BF84^0.5)*VLOOKUP($D85,Averages!$H$113:$K$117,4,0),Proj_Rounding)</f>
        <v>2</v>
      </c>
      <c r="L85" s="6">
        <f>ROUND(EXP('Random Numbers'!BG84)/2.5*Averages!$K84+(1-'Random Numbers'!BG84^0.5)*VLOOKUP($D85,Averages!$H$113:$K$117,4,0),Proj_Rounding)</f>
        <v>2</v>
      </c>
      <c r="M85" s="6">
        <f>ROUND(EXP('Random Numbers'!BH84)/2.5*Averages!$K84+(1-'Random Numbers'!BH84^0.5)*VLOOKUP($D85,Averages!$H$113:$K$117,4,0),Proj_Rounding)</f>
        <v>2</v>
      </c>
      <c r="N85" s="6">
        <f>ROUND(EXP('Random Numbers'!BI84)/2.5*Averages!$K84+(1-'Random Numbers'!BI84^0.5)*VLOOKUP($D85,Averages!$H$113:$K$117,4,0),Proj_Rounding)</f>
        <v>2</v>
      </c>
      <c r="O85" s="6">
        <f>ROUND(EXP('Random Numbers'!BJ84)/2.5*Averages!$K84+(1-'Random Numbers'!BJ84^0.5)*VLOOKUP($D85,Averages!$H$113:$K$117,4,0),Proj_Rounding)</f>
        <v>2</v>
      </c>
      <c r="P85" s="6">
        <f>ROUND(EXP('Random Numbers'!BK84)/2.5*Averages!$K84+(1-'Random Numbers'!BK84^0.5)*VLOOKUP($D85,Averages!$H$113:$K$117,4,0),Proj_Rounding)</f>
        <v>2</v>
      </c>
      <c r="Q85" s="6">
        <f>ROUND(EXP('Random Numbers'!BL84)/2.5*Averages!$K84+(1-'Random Numbers'!BL84^0.5)*VLOOKUP($D85,Averages!$H$113:$K$117,4,0),Proj_Rounding)</f>
        <v>2</v>
      </c>
      <c r="R85" s="6">
        <f>ROUND(EXP('Random Numbers'!BM84)/2.5*Averages!$K84+(1-'Random Numbers'!BM84^0.5)*VLOOKUP($D85,Averages!$H$113:$K$117,4,0),Proj_Rounding)</f>
        <v>2</v>
      </c>
      <c r="S85" s="6">
        <f>ROUND(EXP('Random Numbers'!BN84)/2.5*Averages!$K84+(1-'Random Numbers'!BN84^0.5)*VLOOKUP($D85,Averages!$H$113:$K$117,4,0),Proj_Rounding)</f>
        <v>2</v>
      </c>
      <c r="T85" s="6">
        <f>ROUND(EXP('Random Numbers'!BO84)/2.5*Averages!$K84+(1-'Random Numbers'!BO84^0.5)*VLOOKUP($D85,Averages!$H$113:$K$117,4,0),Proj_Rounding)</f>
        <v>2</v>
      </c>
      <c r="U85" s="6">
        <f>ROUND(EXP('Random Numbers'!BP84)/2.5*Averages!$K84+(1-'Random Numbers'!BP84^0.5)*VLOOKUP($D85,Averages!$H$113:$K$117,4,0),Proj_Rounding)</f>
        <v>2</v>
      </c>
      <c r="V85" s="6">
        <f>ROUND(EXP('Random Numbers'!BQ84)/2.5*Averages!$K84+(1-'Random Numbers'!BQ84^0.5)*VLOOKUP($D85,Averages!$H$113:$K$117,4,0),Proj_Rounding)</f>
        <v>2</v>
      </c>
      <c r="W85" s="6">
        <f>ROUND(EXP('Random Numbers'!BR84)/2.5*Averages!$K84+(1-'Random Numbers'!BR84^0.5)*VLOOKUP($D85,Averages!$H$113:$K$117,4,0),Proj_Rounding)</f>
        <v>2</v>
      </c>
      <c r="X85" s="6">
        <f>ROUND(EXP('Random Numbers'!BS84)/2.5*Averages!$K84+(1-'Random Numbers'!BS84^0.5)*VLOOKUP($D85,Averages!$H$113:$K$117,4,0),Proj_Rounding)</f>
        <v>2</v>
      </c>
      <c r="Y85" s="6">
        <f>ROUND(EXP('Random Numbers'!BT84)/2.5*Averages!$K84+(1-'Random Numbers'!BT84^0.5)*VLOOKUP($D85,Averages!$H$113:$K$117,4,0),Proj_Rounding)</f>
        <v>2</v>
      </c>
      <c r="Z85" s="6">
        <f>ROUND(EXP('Random Numbers'!BU84)/2.5*Averages!$K84+(1-'Random Numbers'!BU84^0.5)*VLOOKUP($D85,Averages!$H$113:$K$117,4,0),Proj_Rounding)</f>
        <v>2</v>
      </c>
      <c r="AA85" s="6">
        <f>ROUND(EXP('Random Numbers'!BV84)/2.5*Averages!$K84+(1-'Random Numbers'!BV84^0.5)*VLOOKUP($D85,Averages!$H$113:$K$117,4,0),Proj_Rounding)</f>
        <v>2</v>
      </c>
      <c r="AB85" s="6">
        <f>ROUND(EXP('Random Numbers'!BW84)/2.5*Averages!$K84+(1-'Random Numbers'!BW84^0.5)*VLOOKUP($D85,Averages!$H$113:$K$117,4,0),Proj_Rounding)</f>
        <v>2</v>
      </c>
      <c r="AC85" s="49">
        <f>ROUND(EXP('Random Numbers'!BX84)/2.5*Averages!$K84+(1-'Random Numbers'!BX84^0.5)*VLOOKUP($D85,Averages!$H$113:$K$117,4,0),Proj_Rounding)</f>
        <v>2</v>
      </c>
      <c r="AD85" s="69">
        <f t="shared" si="1"/>
        <v>50</v>
      </c>
    </row>
    <row r="86" spans="2:30" ht="15" customHeight="1" x14ac:dyDescent="0.35">
      <c r="B86" s="32" t="s">
        <v>29</v>
      </c>
      <c r="C86" s="51" t="s">
        <v>114</v>
      </c>
      <c r="D86" s="6" t="s">
        <v>9</v>
      </c>
      <c r="E86" s="6">
        <f>ROUND(EXP('Random Numbers'!AZ85)/2.5*Averages!$K85+(1-'Random Numbers'!AZ85^0.5)*VLOOKUP($D86,Averages!$H$113:$K$117,4,0),Proj_Rounding)</f>
        <v>1</v>
      </c>
      <c r="F86" s="6">
        <f>ROUND(EXP('Random Numbers'!BA85)/2.5*Averages!$K85+(1-'Random Numbers'!BA85^0.5)*VLOOKUP($D86,Averages!$H$113:$K$117,4,0),Proj_Rounding)</f>
        <v>1</v>
      </c>
      <c r="G86" s="6">
        <f>ROUND(EXP('Random Numbers'!BB85)/2.5*Averages!$K85+(1-'Random Numbers'!BB85^0.5)*VLOOKUP($D86,Averages!$H$113:$K$117,4,0),Proj_Rounding)</f>
        <v>1</v>
      </c>
      <c r="H86" s="6">
        <f>ROUND(EXP('Random Numbers'!BC85)/2.5*Averages!$K85+(1-'Random Numbers'!BC85^0.5)*VLOOKUP($D86,Averages!$H$113:$K$117,4,0),Proj_Rounding)</f>
        <v>1</v>
      </c>
      <c r="I86" s="6">
        <f>ROUND(EXP('Random Numbers'!BD85)/2.5*Averages!$K85+(1-'Random Numbers'!BD85^0.5)*VLOOKUP($D86,Averages!$H$113:$K$117,4,0),Proj_Rounding)</f>
        <v>1</v>
      </c>
      <c r="J86" s="6">
        <f>ROUND(EXP('Random Numbers'!BE85)/2.5*Averages!$K85+(1-'Random Numbers'!BE85^0.5)*VLOOKUP($D86,Averages!$H$113:$K$117,4,0),Proj_Rounding)</f>
        <v>1</v>
      </c>
      <c r="K86" s="6">
        <f>ROUND(EXP('Random Numbers'!BF85)/2.5*Averages!$K85+(1-'Random Numbers'!BF85^0.5)*VLOOKUP($D86,Averages!$H$113:$K$117,4,0),Proj_Rounding)</f>
        <v>1</v>
      </c>
      <c r="L86" s="6">
        <f>ROUND(EXP('Random Numbers'!BG85)/2.5*Averages!$K85+(1-'Random Numbers'!BG85^0.5)*VLOOKUP($D86,Averages!$H$113:$K$117,4,0),Proj_Rounding)</f>
        <v>1</v>
      </c>
      <c r="M86" s="6">
        <f>ROUND(EXP('Random Numbers'!BH85)/2.5*Averages!$K85+(1-'Random Numbers'!BH85^0.5)*VLOOKUP($D86,Averages!$H$113:$K$117,4,0),Proj_Rounding)</f>
        <v>1</v>
      </c>
      <c r="N86" s="6">
        <f>ROUND(EXP('Random Numbers'!BI85)/2.5*Averages!$K85+(1-'Random Numbers'!BI85^0.5)*VLOOKUP($D86,Averages!$H$113:$K$117,4,0),Proj_Rounding)</f>
        <v>1</v>
      </c>
      <c r="O86" s="6">
        <f>ROUND(EXP('Random Numbers'!BJ85)/2.5*Averages!$K85+(1-'Random Numbers'!BJ85^0.5)*VLOOKUP($D86,Averages!$H$113:$K$117,4,0),Proj_Rounding)</f>
        <v>1</v>
      </c>
      <c r="P86" s="6">
        <f>ROUND(EXP('Random Numbers'!BK85)/2.5*Averages!$K85+(1-'Random Numbers'!BK85^0.5)*VLOOKUP($D86,Averages!$H$113:$K$117,4,0),Proj_Rounding)</f>
        <v>1</v>
      </c>
      <c r="Q86" s="6">
        <f>ROUND(EXP('Random Numbers'!BL85)/2.5*Averages!$K85+(1-'Random Numbers'!BL85^0.5)*VLOOKUP($D86,Averages!$H$113:$K$117,4,0),Proj_Rounding)</f>
        <v>1</v>
      </c>
      <c r="R86" s="6">
        <f>ROUND(EXP('Random Numbers'!BM85)/2.5*Averages!$K85+(1-'Random Numbers'!BM85^0.5)*VLOOKUP($D86,Averages!$H$113:$K$117,4,0),Proj_Rounding)</f>
        <v>1</v>
      </c>
      <c r="S86" s="6">
        <f>ROUND(EXP('Random Numbers'!BN85)/2.5*Averages!$K85+(1-'Random Numbers'!BN85^0.5)*VLOOKUP($D86,Averages!$H$113:$K$117,4,0),Proj_Rounding)</f>
        <v>1</v>
      </c>
      <c r="T86" s="6">
        <f>ROUND(EXP('Random Numbers'!BO85)/2.5*Averages!$K85+(1-'Random Numbers'!BO85^0.5)*VLOOKUP($D86,Averages!$H$113:$K$117,4,0),Proj_Rounding)</f>
        <v>1</v>
      </c>
      <c r="U86" s="6">
        <f>ROUND(EXP('Random Numbers'!BP85)/2.5*Averages!$K85+(1-'Random Numbers'!BP85^0.5)*VLOOKUP($D86,Averages!$H$113:$K$117,4,0),Proj_Rounding)</f>
        <v>1</v>
      </c>
      <c r="V86" s="6">
        <f>ROUND(EXP('Random Numbers'!BQ85)/2.5*Averages!$K85+(1-'Random Numbers'!BQ85^0.5)*VLOOKUP($D86,Averages!$H$113:$K$117,4,0),Proj_Rounding)</f>
        <v>1</v>
      </c>
      <c r="W86" s="6">
        <f>ROUND(EXP('Random Numbers'!BR85)/2.5*Averages!$K85+(1-'Random Numbers'!BR85^0.5)*VLOOKUP($D86,Averages!$H$113:$K$117,4,0),Proj_Rounding)</f>
        <v>1</v>
      </c>
      <c r="X86" s="6">
        <f>ROUND(EXP('Random Numbers'!BS85)/2.5*Averages!$K85+(1-'Random Numbers'!BS85^0.5)*VLOOKUP($D86,Averages!$H$113:$K$117,4,0),Proj_Rounding)</f>
        <v>1</v>
      </c>
      <c r="Y86" s="6">
        <f>ROUND(EXP('Random Numbers'!BT85)/2.5*Averages!$K85+(1-'Random Numbers'!BT85^0.5)*VLOOKUP($D86,Averages!$H$113:$K$117,4,0),Proj_Rounding)</f>
        <v>1</v>
      </c>
      <c r="Z86" s="6">
        <f>ROUND(EXP('Random Numbers'!BU85)/2.5*Averages!$K85+(1-'Random Numbers'!BU85^0.5)*VLOOKUP($D86,Averages!$H$113:$K$117,4,0),Proj_Rounding)</f>
        <v>1</v>
      </c>
      <c r="AA86" s="6">
        <f>ROUND(EXP('Random Numbers'!BV85)/2.5*Averages!$K85+(1-'Random Numbers'!BV85^0.5)*VLOOKUP($D86,Averages!$H$113:$K$117,4,0),Proj_Rounding)</f>
        <v>1</v>
      </c>
      <c r="AB86" s="6">
        <f>ROUND(EXP('Random Numbers'!BW85)/2.5*Averages!$K85+(1-'Random Numbers'!BW85^0.5)*VLOOKUP($D86,Averages!$H$113:$K$117,4,0),Proj_Rounding)</f>
        <v>1</v>
      </c>
      <c r="AC86" s="49">
        <f>ROUND(EXP('Random Numbers'!BX85)/2.5*Averages!$K85+(1-'Random Numbers'!BX85^0.5)*VLOOKUP($D86,Averages!$H$113:$K$117,4,0),Proj_Rounding)</f>
        <v>1</v>
      </c>
      <c r="AD86" s="69">
        <f t="shared" si="1"/>
        <v>25</v>
      </c>
    </row>
    <row r="87" spans="2:30" ht="15" customHeight="1" x14ac:dyDescent="0.35">
      <c r="B87" s="32" t="s">
        <v>29</v>
      </c>
      <c r="C87" s="51" t="s">
        <v>115</v>
      </c>
      <c r="D87" s="6" t="s">
        <v>9</v>
      </c>
      <c r="E87" s="6">
        <f>ROUND(EXP('Random Numbers'!AZ86)/2.5*Averages!$K86+(1-'Random Numbers'!AZ86^0.5)*VLOOKUP($D87,Averages!$H$113:$K$117,4,0),Proj_Rounding)</f>
        <v>1</v>
      </c>
      <c r="F87" s="6">
        <f>ROUND(EXP('Random Numbers'!BA86)/2.5*Averages!$K86+(1-'Random Numbers'!BA86^0.5)*VLOOKUP($D87,Averages!$H$113:$K$117,4,0),Proj_Rounding)</f>
        <v>1</v>
      </c>
      <c r="G87" s="6">
        <f>ROUND(EXP('Random Numbers'!BB86)/2.5*Averages!$K86+(1-'Random Numbers'!BB86^0.5)*VLOOKUP($D87,Averages!$H$113:$K$117,4,0),Proj_Rounding)</f>
        <v>1</v>
      </c>
      <c r="H87" s="6">
        <f>ROUND(EXP('Random Numbers'!BC86)/2.5*Averages!$K86+(1-'Random Numbers'!BC86^0.5)*VLOOKUP($D87,Averages!$H$113:$K$117,4,0),Proj_Rounding)</f>
        <v>1</v>
      </c>
      <c r="I87" s="6">
        <f>ROUND(EXP('Random Numbers'!BD86)/2.5*Averages!$K86+(1-'Random Numbers'!BD86^0.5)*VLOOKUP($D87,Averages!$H$113:$K$117,4,0),Proj_Rounding)</f>
        <v>1</v>
      </c>
      <c r="J87" s="6">
        <f>ROUND(EXP('Random Numbers'!BE86)/2.5*Averages!$K86+(1-'Random Numbers'!BE86^0.5)*VLOOKUP($D87,Averages!$H$113:$K$117,4,0),Proj_Rounding)</f>
        <v>1</v>
      </c>
      <c r="K87" s="6">
        <f>ROUND(EXP('Random Numbers'!BF86)/2.5*Averages!$K86+(1-'Random Numbers'!BF86^0.5)*VLOOKUP($D87,Averages!$H$113:$K$117,4,0),Proj_Rounding)</f>
        <v>1</v>
      </c>
      <c r="L87" s="6">
        <f>ROUND(EXP('Random Numbers'!BG86)/2.5*Averages!$K86+(1-'Random Numbers'!BG86^0.5)*VLOOKUP($D87,Averages!$H$113:$K$117,4,0),Proj_Rounding)</f>
        <v>1</v>
      </c>
      <c r="M87" s="6">
        <f>ROUND(EXP('Random Numbers'!BH86)/2.5*Averages!$K86+(1-'Random Numbers'!BH86^0.5)*VLOOKUP($D87,Averages!$H$113:$K$117,4,0),Proj_Rounding)</f>
        <v>1</v>
      </c>
      <c r="N87" s="6">
        <f>ROUND(EXP('Random Numbers'!BI86)/2.5*Averages!$K86+(1-'Random Numbers'!BI86^0.5)*VLOOKUP($D87,Averages!$H$113:$K$117,4,0),Proj_Rounding)</f>
        <v>1</v>
      </c>
      <c r="O87" s="6">
        <f>ROUND(EXP('Random Numbers'!BJ86)/2.5*Averages!$K86+(1-'Random Numbers'!BJ86^0.5)*VLOOKUP($D87,Averages!$H$113:$K$117,4,0),Proj_Rounding)</f>
        <v>1</v>
      </c>
      <c r="P87" s="6">
        <f>ROUND(EXP('Random Numbers'!BK86)/2.5*Averages!$K86+(1-'Random Numbers'!BK86^0.5)*VLOOKUP($D87,Averages!$H$113:$K$117,4,0),Proj_Rounding)</f>
        <v>1</v>
      </c>
      <c r="Q87" s="6">
        <f>ROUND(EXP('Random Numbers'!BL86)/2.5*Averages!$K86+(1-'Random Numbers'!BL86^0.5)*VLOOKUP($D87,Averages!$H$113:$K$117,4,0),Proj_Rounding)</f>
        <v>1</v>
      </c>
      <c r="R87" s="6">
        <f>ROUND(EXP('Random Numbers'!BM86)/2.5*Averages!$K86+(1-'Random Numbers'!BM86^0.5)*VLOOKUP($D87,Averages!$H$113:$K$117,4,0),Proj_Rounding)</f>
        <v>1</v>
      </c>
      <c r="S87" s="6">
        <f>ROUND(EXP('Random Numbers'!BN86)/2.5*Averages!$K86+(1-'Random Numbers'!BN86^0.5)*VLOOKUP($D87,Averages!$H$113:$K$117,4,0),Proj_Rounding)</f>
        <v>1</v>
      </c>
      <c r="T87" s="6">
        <f>ROUND(EXP('Random Numbers'!BO86)/2.5*Averages!$K86+(1-'Random Numbers'!BO86^0.5)*VLOOKUP($D87,Averages!$H$113:$K$117,4,0),Proj_Rounding)</f>
        <v>1</v>
      </c>
      <c r="U87" s="6">
        <f>ROUND(EXP('Random Numbers'!BP86)/2.5*Averages!$K86+(1-'Random Numbers'!BP86^0.5)*VLOOKUP($D87,Averages!$H$113:$K$117,4,0),Proj_Rounding)</f>
        <v>1</v>
      </c>
      <c r="V87" s="6">
        <f>ROUND(EXP('Random Numbers'!BQ86)/2.5*Averages!$K86+(1-'Random Numbers'!BQ86^0.5)*VLOOKUP($D87,Averages!$H$113:$K$117,4,0),Proj_Rounding)</f>
        <v>1</v>
      </c>
      <c r="W87" s="6">
        <f>ROUND(EXP('Random Numbers'!BR86)/2.5*Averages!$K86+(1-'Random Numbers'!BR86^0.5)*VLOOKUP($D87,Averages!$H$113:$K$117,4,0),Proj_Rounding)</f>
        <v>1</v>
      </c>
      <c r="X87" s="6">
        <f>ROUND(EXP('Random Numbers'!BS86)/2.5*Averages!$K86+(1-'Random Numbers'!BS86^0.5)*VLOOKUP($D87,Averages!$H$113:$K$117,4,0),Proj_Rounding)</f>
        <v>1</v>
      </c>
      <c r="Y87" s="6">
        <f>ROUND(EXP('Random Numbers'!BT86)/2.5*Averages!$K86+(1-'Random Numbers'!BT86^0.5)*VLOOKUP($D87,Averages!$H$113:$K$117,4,0),Proj_Rounding)</f>
        <v>1</v>
      </c>
      <c r="Z87" s="6">
        <f>ROUND(EXP('Random Numbers'!BU86)/2.5*Averages!$K86+(1-'Random Numbers'!BU86^0.5)*VLOOKUP($D87,Averages!$H$113:$K$117,4,0),Proj_Rounding)</f>
        <v>1</v>
      </c>
      <c r="AA87" s="6">
        <f>ROUND(EXP('Random Numbers'!BV86)/2.5*Averages!$K86+(1-'Random Numbers'!BV86^0.5)*VLOOKUP($D87,Averages!$H$113:$K$117,4,0),Proj_Rounding)</f>
        <v>1</v>
      </c>
      <c r="AB87" s="6">
        <f>ROUND(EXP('Random Numbers'!BW86)/2.5*Averages!$K86+(1-'Random Numbers'!BW86^0.5)*VLOOKUP($D87,Averages!$H$113:$K$117,4,0),Proj_Rounding)</f>
        <v>1</v>
      </c>
      <c r="AC87" s="49">
        <f>ROUND(EXP('Random Numbers'!BX86)/2.5*Averages!$K86+(1-'Random Numbers'!BX86^0.5)*VLOOKUP($D87,Averages!$H$113:$K$117,4,0),Proj_Rounding)</f>
        <v>1</v>
      </c>
      <c r="AD87" s="69">
        <f t="shared" si="1"/>
        <v>25</v>
      </c>
    </row>
    <row r="88" spans="2:30" ht="15" customHeight="1" x14ac:dyDescent="0.35">
      <c r="B88" s="32" t="s">
        <v>29</v>
      </c>
      <c r="C88" s="51" t="s">
        <v>116</v>
      </c>
      <c r="D88" s="6" t="s">
        <v>9</v>
      </c>
      <c r="E88" s="6">
        <f>ROUND(EXP('Random Numbers'!AZ87)/2.5*Averages!$K87+(1-'Random Numbers'!AZ87^0.5)*VLOOKUP($D88,Averages!$H$113:$K$117,4,0),Proj_Rounding)</f>
        <v>2</v>
      </c>
      <c r="F88" s="6">
        <f>ROUND(EXP('Random Numbers'!BA87)/2.5*Averages!$K87+(1-'Random Numbers'!BA87^0.5)*VLOOKUP($D88,Averages!$H$113:$K$117,4,0),Proj_Rounding)</f>
        <v>2</v>
      </c>
      <c r="G88" s="6">
        <f>ROUND(EXP('Random Numbers'!BB87)/2.5*Averages!$K87+(1-'Random Numbers'!BB87^0.5)*VLOOKUP($D88,Averages!$H$113:$K$117,4,0),Proj_Rounding)</f>
        <v>1</v>
      </c>
      <c r="H88" s="6">
        <f>ROUND(EXP('Random Numbers'!BC87)/2.5*Averages!$K87+(1-'Random Numbers'!BC87^0.5)*VLOOKUP($D88,Averages!$H$113:$K$117,4,0),Proj_Rounding)</f>
        <v>1</v>
      </c>
      <c r="I88" s="6">
        <f>ROUND(EXP('Random Numbers'!BD87)/2.5*Averages!$K87+(1-'Random Numbers'!BD87^0.5)*VLOOKUP($D88,Averages!$H$113:$K$117,4,0),Proj_Rounding)</f>
        <v>2</v>
      </c>
      <c r="J88" s="6">
        <f>ROUND(EXP('Random Numbers'!BE87)/2.5*Averages!$K87+(1-'Random Numbers'!BE87^0.5)*VLOOKUP($D88,Averages!$H$113:$K$117,4,0),Proj_Rounding)</f>
        <v>1</v>
      </c>
      <c r="K88" s="6">
        <f>ROUND(EXP('Random Numbers'!BF87)/2.5*Averages!$K87+(1-'Random Numbers'!BF87^0.5)*VLOOKUP($D88,Averages!$H$113:$K$117,4,0),Proj_Rounding)</f>
        <v>2</v>
      </c>
      <c r="L88" s="6">
        <f>ROUND(EXP('Random Numbers'!BG87)/2.5*Averages!$K87+(1-'Random Numbers'!BG87^0.5)*VLOOKUP($D88,Averages!$H$113:$K$117,4,0),Proj_Rounding)</f>
        <v>1</v>
      </c>
      <c r="M88" s="6">
        <f>ROUND(EXP('Random Numbers'!BH87)/2.5*Averages!$K87+(1-'Random Numbers'!BH87^0.5)*VLOOKUP($D88,Averages!$H$113:$K$117,4,0),Proj_Rounding)</f>
        <v>1</v>
      </c>
      <c r="N88" s="6">
        <f>ROUND(EXP('Random Numbers'!BI87)/2.5*Averages!$K87+(1-'Random Numbers'!BI87^0.5)*VLOOKUP($D88,Averages!$H$113:$K$117,4,0),Proj_Rounding)</f>
        <v>1</v>
      </c>
      <c r="O88" s="6">
        <f>ROUND(EXP('Random Numbers'!BJ87)/2.5*Averages!$K87+(1-'Random Numbers'!BJ87^0.5)*VLOOKUP($D88,Averages!$H$113:$K$117,4,0),Proj_Rounding)</f>
        <v>2</v>
      </c>
      <c r="P88" s="6">
        <f>ROUND(EXP('Random Numbers'!BK87)/2.5*Averages!$K87+(1-'Random Numbers'!BK87^0.5)*VLOOKUP($D88,Averages!$H$113:$K$117,4,0),Proj_Rounding)</f>
        <v>1</v>
      </c>
      <c r="Q88" s="6">
        <f>ROUND(EXP('Random Numbers'!BL87)/2.5*Averages!$K87+(1-'Random Numbers'!BL87^0.5)*VLOOKUP($D88,Averages!$H$113:$K$117,4,0),Proj_Rounding)</f>
        <v>2</v>
      </c>
      <c r="R88" s="6">
        <f>ROUND(EXP('Random Numbers'!BM87)/2.5*Averages!$K87+(1-'Random Numbers'!BM87^0.5)*VLOOKUP($D88,Averages!$H$113:$K$117,4,0),Proj_Rounding)</f>
        <v>1</v>
      </c>
      <c r="S88" s="6">
        <f>ROUND(EXP('Random Numbers'!BN87)/2.5*Averages!$K87+(1-'Random Numbers'!BN87^0.5)*VLOOKUP($D88,Averages!$H$113:$K$117,4,0),Proj_Rounding)</f>
        <v>2</v>
      </c>
      <c r="T88" s="6">
        <f>ROUND(EXP('Random Numbers'!BO87)/2.5*Averages!$K87+(1-'Random Numbers'!BO87^0.5)*VLOOKUP($D88,Averages!$H$113:$K$117,4,0),Proj_Rounding)</f>
        <v>1</v>
      </c>
      <c r="U88" s="6">
        <f>ROUND(EXP('Random Numbers'!BP87)/2.5*Averages!$K87+(1-'Random Numbers'!BP87^0.5)*VLOOKUP($D88,Averages!$H$113:$K$117,4,0),Proj_Rounding)</f>
        <v>2</v>
      </c>
      <c r="V88" s="6">
        <f>ROUND(EXP('Random Numbers'!BQ87)/2.5*Averages!$K87+(1-'Random Numbers'!BQ87^0.5)*VLOOKUP($D88,Averages!$H$113:$K$117,4,0),Proj_Rounding)</f>
        <v>1</v>
      </c>
      <c r="W88" s="6">
        <f>ROUND(EXP('Random Numbers'!BR87)/2.5*Averages!$K87+(1-'Random Numbers'!BR87^0.5)*VLOOKUP($D88,Averages!$H$113:$K$117,4,0),Proj_Rounding)</f>
        <v>2</v>
      </c>
      <c r="X88" s="6">
        <f>ROUND(EXP('Random Numbers'!BS87)/2.5*Averages!$K87+(1-'Random Numbers'!BS87^0.5)*VLOOKUP($D88,Averages!$H$113:$K$117,4,0),Proj_Rounding)</f>
        <v>2</v>
      </c>
      <c r="Y88" s="6">
        <f>ROUND(EXP('Random Numbers'!BT87)/2.5*Averages!$K87+(1-'Random Numbers'!BT87^0.5)*VLOOKUP($D88,Averages!$H$113:$K$117,4,0),Proj_Rounding)</f>
        <v>1</v>
      </c>
      <c r="Z88" s="6">
        <f>ROUND(EXP('Random Numbers'!BU87)/2.5*Averages!$K87+(1-'Random Numbers'!BU87^0.5)*VLOOKUP($D88,Averages!$H$113:$K$117,4,0),Proj_Rounding)</f>
        <v>2</v>
      </c>
      <c r="AA88" s="6">
        <f>ROUND(EXP('Random Numbers'!BV87)/2.5*Averages!$K87+(1-'Random Numbers'!BV87^0.5)*VLOOKUP($D88,Averages!$H$113:$K$117,4,0),Proj_Rounding)</f>
        <v>2</v>
      </c>
      <c r="AB88" s="6">
        <f>ROUND(EXP('Random Numbers'!BW87)/2.5*Averages!$K87+(1-'Random Numbers'!BW87^0.5)*VLOOKUP($D88,Averages!$H$113:$K$117,4,0),Proj_Rounding)</f>
        <v>2</v>
      </c>
      <c r="AC88" s="49">
        <f>ROUND(EXP('Random Numbers'!BX87)/2.5*Averages!$K87+(1-'Random Numbers'!BX87^0.5)*VLOOKUP($D88,Averages!$H$113:$K$117,4,0),Proj_Rounding)</f>
        <v>2</v>
      </c>
      <c r="AD88" s="69">
        <f t="shared" si="1"/>
        <v>39</v>
      </c>
    </row>
    <row r="89" spans="2:30" ht="15" customHeight="1" x14ac:dyDescent="0.35">
      <c r="B89" s="32" t="s">
        <v>29</v>
      </c>
      <c r="C89" s="51" t="s">
        <v>117</v>
      </c>
      <c r="D89" s="6" t="s">
        <v>10</v>
      </c>
      <c r="E89" s="6">
        <f>ROUND(EXP('Random Numbers'!AZ88)/2.5*Averages!$K88+(1-'Random Numbers'!AZ88^0.5)*VLOOKUP($D89,Averages!$H$113:$K$117,4,0),Proj_Rounding)</f>
        <v>1</v>
      </c>
      <c r="F89" s="6">
        <f>ROUND(EXP('Random Numbers'!BA88)/2.5*Averages!$K88+(1-'Random Numbers'!BA88^0.5)*VLOOKUP($D89,Averages!$H$113:$K$117,4,0),Proj_Rounding)</f>
        <v>1</v>
      </c>
      <c r="G89" s="6">
        <f>ROUND(EXP('Random Numbers'!BB88)/2.5*Averages!$K88+(1-'Random Numbers'!BB88^0.5)*VLOOKUP($D89,Averages!$H$113:$K$117,4,0),Proj_Rounding)</f>
        <v>1</v>
      </c>
      <c r="H89" s="6">
        <f>ROUND(EXP('Random Numbers'!BC88)/2.5*Averages!$K88+(1-'Random Numbers'!BC88^0.5)*VLOOKUP($D89,Averages!$H$113:$K$117,4,0),Proj_Rounding)</f>
        <v>1</v>
      </c>
      <c r="I89" s="6">
        <f>ROUND(EXP('Random Numbers'!BD88)/2.5*Averages!$K88+(1-'Random Numbers'!BD88^0.5)*VLOOKUP($D89,Averages!$H$113:$K$117,4,0),Proj_Rounding)</f>
        <v>1</v>
      </c>
      <c r="J89" s="6">
        <f>ROUND(EXP('Random Numbers'!BE88)/2.5*Averages!$K88+(1-'Random Numbers'!BE88^0.5)*VLOOKUP($D89,Averages!$H$113:$K$117,4,0),Proj_Rounding)</f>
        <v>1</v>
      </c>
      <c r="K89" s="6">
        <f>ROUND(EXP('Random Numbers'!BF88)/2.5*Averages!$K88+(1-'Random Numbers'!BF88^0.5)*VLOOKUP($D89,Averages!$H$113:$K$117,4,0),Proj_Rounding)</f>
        <v>1</v>
      </c>
      <c r="L89" s="6">
        <f>ROUND(EXP('Random Numbers'!BG88)/2.5*Averages!$K88+(1-'Random Numbers'!BG88^0.5)*VLOOKUP($D89,Averages!$H$113:$K$117,4,0),Proj_Rounding)</f>
        <v>1</v>
      </c>
      <c r="M89" s="6">
        <f>ROUND(EXP('Random Numbers'!BH88)/2.5*Averages!$K88+(1-'Random Numbers'!BH88^0.5)*VLOOKUP($D89,Averages!$H$113:$K$117,4,0),Proj_Rounding)</f>
        <v>1</v>
      </c>
      <c r="N89" s="6">
        <f>ROUND(EXP('Random Numbers'!BI88)/2.5*Averages!$K88+(1-'Random Numbers'!BI88^0.5)*VLOOKUP($D89,Averages!$H$113:$K$117,4,0),Proj_Rounding)</f>
        <v>1</v>
      </c>
      <c r="O89" s="6">
        <f>ROUND(EXP('Random Numbers'!BJ88)/2.5*Averages!$K88+(1-'Random Numbers'!BJ88^0.5)*VLOOKUP($D89,Averages!$H$113:$K$117,4,0),Proj_Rounding)</f>
        <v>1</v>
      </c>
      <c r="P89" s="6">
        <f>ROUND(EXP('Random Numbers'!BK88)/2.5*Averages!$K88+(1-'Random Numbers'!BK88^0.5)*VLOOKUP($D89,Averages!$H$113:$K$117,4,0),Proj_Rounding)</f>
        <v>1</v>
      </c>
      <c r="Q89" s="6">
        <f>ROUND(EXP('Random Numbers'!BL88)/2.5*Averages!$K88+(1-'Random Numbers'!BL88^0.5)*VLOOKUP($D89,Averages!$H$113:$K$117,4,0),Proj_Rounding)</f>
        <v>1</v>
      </c>
      <c r="R89" s="6">
        <f>ROUND(EXP('Random Numbers'!BM88)/2.5*Averages!$K88+(1-'Random Numbers'!BM88^0.5)*VLOOKUP($D89,Averages!$H$113:$K$117,4,0),Proj_Rounding)</f>
        <v>1</v>
      </c>
      <c r="S89" s="6">
        <f>ROUND(EXP('Random Numbers'!BN88)/2.5*Averages!$K88+(1-'Random Numbers'!BN88^0.5)*VLOOKUP($D89,Averages!$H$113:$K$117,4,0),Proj_Rounding)</f>
        <v>1</v>
      </c>
      <c r="T89" s="6">
        <f>ROUND(EXP('Random Numbers'!BO88)/2.5*Averages!$K88+(1-'Random Numbers'!BO88^0.5)*VLOOKUP($D89,Averages!$H$113:$K$117,4,0),Proj_Rounding)</f>
        <v>1</v>
      </c>
      <c r="U89" s="6">
        <f>ROUND(EXP('Random Numbers'!BP88)/2.5*Averages!$K88+(1-'Random Numbers'!BP88^0.5)*VLOOKUP($D89,Averages!$H$113:$K$117,4,0),Proj_Rounding)</f>
        <v>1</v>
      </c>
      <c r="V89" s="6">
        <f>ROUND(EXP('Random Numbers'!BQ88)/2.5*Averages!$K88+(1-'Random Numbers'!BQ88^0.5)*VLOOKUP($D89,Averages!$H$113:$K$117,4,0),Proj_Rounding)</f>
        <v>1</v>
      </c>
      <c r="W89" s="6">
        <f>ROUND(EXP('Random Numbers'!BR88)/2.5*Averages!$K88+(1-'Random Numbers'!BR88^0.5)*VLOOKUP($D89,Averages!$H$113:$K$117,4,0),Proj_Rounding)</f>
        <v>1</v>
      </c>
      <c r="X89" s="6">
        <f>ROUND(EXP('Random Numbers'!BS88)/2.5*Averages!$K88+(1-'Random Numbers'!BS88^0.5)*VLOOKUP($D89,Averages!$H$113:$K$117,4,0),Proj_Rounding)</f>
        <v>1</v>
      </c>
      <c r="Y89" s="6">
        <f>ROUND(EXP('Random Numbers'!BT88)/2.5*Averages!$K88+(1-'Random Numbers'!BT88^0.5)*VLOOKUP($D89,Averages!$H$113:$K$117,4,0),Proj_Rounding)</f>
        <v>1</v>
      </c>
      <c r="Z89" s="6">
        <f>ROUND(EXP('Random Numbers'!BU88)/2.5*Averages!$K88+(1-'Random Numbers'!BU88^0.5)*VLOOKUP($D89,Averages!$H$113:$K$117,4,0),Proj_Rounding)</f>
        <v>1</v>
      </c>
      <c r="AA89" s="6">
        <f>ROUND(EXP('Random Numbers'!BV88)/2.5*Averages!$K88+(1-'Random Numbers'!BV88^0.5)*VLOOKUP($D89,Averages!$H$113:$K$117,4,0),Proj_Rounding)</f>
        <v>1</v>
      </c>
      <c r="AB89" s="6">
        <f>ROUND(EXP('Random Numbers'!BW88)/2.5*Averages!$K88+(1-'Random Numbers'!BW88^0.5)*VLOOKUP($D89,Averages!$H$113:$K$117,4,0),Proj_Rounding)</f>
        <v>1</v>
      </c>
      <c r="AC89" s="49">
        <f>ROUND(EXP('Random Numbers'!BX88)/2.5*Averages!$K88+(1-'Random Numbers'!BX88^0.5)*VLOOKUP($D89,Averages!$H$113:$K$117,4,0),Proj_Rounding)</f>
        <v>1</v>
      </c>
      <c r="AD89" s="69">
        <f t="shared" si="1"/>
        <v>25</v>
      </c>
    </row>
    <row r="90" spans="2:30" ht="15" customHeight="1" x14ac:dyDescent="0.35">
      <c r="B90" s="32" t="s">
        <v>29</v>
      </c>
      <c r="C90" s="51" t="s">
        <v>118</v>
      </c>
      <c r="D90" s="6" t="s">
        <v>11</v>
      </c>
      <c r="E90" s="6">
        <f>ROUND(EXP('Random Numbers'!AZ89)/2.5*Averages!$K89+(1-'Random Numbers'!AZ89^0.5)*VLOOKUP($D90,Averages!$H$113:$K$117,4,0),Proj_Rounding)</f>
        <v>2</v>
      </c>
      <c r="F90" s="6">
        <f>ROUND(EXP('Random Numbers'!BA89)/2.5*Averages!$K89+(1-'Random Numbers'!BA89^0.5)*VLOOKUP($D90,Averages!$H$113:$K$117,4,0),Proj_Rounding)</f>
        <v>2</v>
      </c>
      <c r="G90" s="6">
        <f>ROUND(EXP('Random Numbers'!BB89)/2.5*Averages!$K89+(1-'Random Numbers'!BB89^0.5)*VLOOKUP($D90,Averages!$H$113:$K$117,4,0),Proj_Rounding)</f>
        <v>2</v>
      </c>
      <c r="H90" s="6">
        <f>ROUND(EXP('Random Numbers'!BC89)/2.5*Averages!$K89+(1-'Random Numbers'!BC89^0.5)*VLOOKUP($D90,Averages!$H$113:$K$117,4,0),Proj_Rounding)</f>
        <v>2</v>
      </c>
      <c r="I90" s="6">
        <f>ROUND(EXP('Random Numbers'!BD89)/2.5*Averages!$K89+(1-'Random Numbers'!BD89^0.5)*VLOOKUP($D90,Averages!$H$113:$K$117,4,0),Proj_Rounding)</f>
        <v>2</v>
      </c>
      <c r="J90" s="6">
        <f>ROUND(EXP('Random Numbers'!BE89)/2.5*Averages!$K89+(1-'Random Numbers'!BE89^0.5)*VLOOKUP($D90,Averages!$H$113:$K$117,4,0),Proj_Rounding)</f>
        <v>3</v>
      </c>
      <c r="K90" s="6">
        <f>ROUND(EXP('Random Numbers'!BF89)/2.5*Averages!$K89+(1-'Random Numbers'!BF89^0.5)*VLOOKUP($D90,Averages!$H$113:$K$117,4,0),Proj_Rounding)</f>
        <v>2</v>
      </c>
      <c r="L90" s="6">
        <f>ROUND(EXP('Random Numbers'!BG89)/2.5*Averages!$K89+(1-'Random Numbers'!BG89^0.5)*VLOOKUP($D90,Averages!$H$113:$K$117,4,0),Proj_Rounding)</f>
        <v>2</v>
      </c>
      <c r="M90" s="6">
        <f>ROUND(EXP('Random Numbers'!BH89)/2.5*Averages!$K89+(1-'Random Numbers'!BH89^0.5)*VLOOKUP($D90,Averages!$H$113:$K$117,4,0),Proj_Rounding)</f>
        <v>2</v>
      </c>
      <c r="N90" s="6">
        <f>ROUND(EXP('Random Numbers'!BI89)/2.5*Averages!$K89+(1-'Random Numbers'!BI89^0.5)*VLOOKUP($D90,Averages!$H$113:$K$117,4,0),Proj_Rounding)</f>
        <v>2</v>
      </c>
      <c r="O90" s="6">
        <f>ROUND(EXP('Random Numbers'!BJ89)/2.5*Averages!$K89+(1-'Random Numbers'!BJ89^0.5)*VLOOKUP($D90,Averages!$H$113:$K$117,4,0),Proj_Rounding)</f>
        <v>2</v>
      </c>
      <c r="P90" s="6">
        <f>ROUND(EXP('Random Numbers'!BK89)/2.5*Averages!$K89+(1-'Random Numbers'!BK89^0.5)*VLOOKUP($D90,Averages!$H$113:$K$117,4,0),Proj_Rounding)</f>
        <v>2</v>
      </c>
      <c r="Q90" s="6">
        <f>ROUND(EXP('Random Numbers'!BL89)/2.5*Averages!$K89+(1-'Random Numbers'!BL89^0.5)*VLOOKUP($D90,Averages!$H$113:$K$117,4,0),Proj_Rounding)</f>
        <v>2</v>
      </c>
      <c r="R90" s="6">
        <f>ROUND(EXP('Random Numbers'!BM89)/2.5*Averages!$K89+(1-'Random Numbers'!BM89^0.5)*VLOOKUP($D90,Averages!$H$113:$K$117,4,0),Proj_Rounding)</f>
        <v>2</v>
      </c>
      <c r="S90" s="6">
        <f>ROUND(EXP('Random Numbers'!BN89)/2.5*Averages!$K89+(1-'Random Numbers'!BN89^0.5)*VLOOKUP($D90,Averages!$H$113:$K$117,4,0),Proj_Rounding)</f>
        <v>3</v>
      </c>
      <c r="T90" s="6">
        <f>ROUND(EXP('Random Numbers'!BO89)/2.5*Averages!$K89+(1-'Random Numbers'!BO89^0.5)*VLOOKUP($D90,Averages!$H$113:$K$117,4,0),Proj_Rounding)</f>
        <v>2</v>
      </c>
      <c r="U90" s="6">
        <f>ROUND(EXP('Random Numbers'!BP89)/2.5*Averages!$K89+(1-'Random Numbers'!BP89^0.5)*VLOOKUP($D90,Averages!$H$113:$K$117,4,0),Proj_Rounding)</f>
        <v>2</v>
      </c>
      <c r="V90" s="6">
        <f>ROUND(EXP('Random Numbers'!BQ89)/2.5*Averages!$K89+(1-'Random Numbers'!BQ89^0.5)*VLOOKUP($D90,Averages!$H$113:$K$117,4,0),Proj_Rounding)</f>
        <v>2</v>
      </c>
      <c r="W90" s="6">
        <f>ROUND(EXP('Random Numbers'!BR89)/2.5*Averages!$K89+(1-'Random Numbers'!BR89^0.5)*VLOOKUP($D90,Averages!$H$113:$K$117,4,0),Proj_Rounding)</f>
        <v>2</v>
      </c>
      <c r="X90" s="6">
        <f>ROUND(EXP('Random Numbers'!BS89)/2.5*Averages!$K89+(1-'Random Numbers'!BS89^0.5)*VLOOKUP($D90,Averages!$H$113:$K$117,4,0),Proj_Rounding)</f>
        <v>2</v>
      </c>
      <c r="Y90" s="6">
        <f>ROUND(EXP('Random Numbers'!BT89)/2.5*Averages!$K89+(1-'Random Numbers'!BT89^0.5)*VLOOKUP($D90,Averages!$H$113:$K$117,4,0),Proj_Rounding)</f>
        <v>3</v>
      </c>
      <c r="Z90" s="6">
        <f>ROUND(EXP('Random Numbers'!BU89)/2.5*Averages!$K89+(1-'Random Numbers'!BU89^0.5)*VLOOKUP($D90,Averages!$H$113:$K$117,4,0),Proj_Rounding)</f>
        <v>3</v>
      </c>
      <c r="AA90" s="6">
        <f>ROUND(EXP('Random Numbers'!BV89)/2.5*Averages!$K89+(1-'Random Numbers'!BV89^0.5)*VLOOKUP($D90,Averages!$H$113:$K$117,4,0),Proj_Rounding)</f>
        <v>2</v>
      </c>
      <c r="AB90" s="6">
        <f>ROUND(EXP('Random Numbers'!BW89)/2.5*Averages!$K89+(1-'Random Numbers'!BW89^0.5)*VLOOKUP($D90,Averages!$H$113:$K$117,4,0),Proj_Rounding)</f>
        <v>2</v>
      </c>
      <c r="AC90" s="49">
        <f>ROUND(EXP('Random Numbers'!BX89)/2.5*Averages!$K89+(1-'Random Numbers'!BX89^0.5)*VLOOKUP($D90,Averages!$H$113:$K$117,4,0),Proj_Rounding)</f>
        <v>2</v>
      </c>
      <c r="AD90" s="69">
        <f t="shared" si="1"/>
        <v>54</v>
      </c>
    </row>
    <row r="91" spans="2:30" ht="15" customHeight="1" x14ac:dyDescent="0.35">
      <c r="B91" s="32" t="s">
        <v>29</v>
      </c>
      <c r="C91" s="51" t="s">
        <v>119</v>
      </c>
      <c r="D91" s="6" t="s">
        <v>11</v>
      </c>
      <c r="E91" s="6">
        <f>ROUND(EXP('Random Numbers'!AZ90)/2.5*Averages!$K90+(1-'Random Numbers'!AZ90^0.5)*VLOOKUP($D91,Averages!$H$113:$K$117,4,0),Proj_Rounding)</f>
        <v>3</v>
      </c>
      <c r="F91" s="6">
        <f>ROUND(EXP('Random Numbers'!BA90)/2.5*Averages!$K90+(1-'Random Numbers'!BA90^0.5)*VLOOKUP($D91,Averages!$H$113:$K$117,4,0),Proj_Rounding)</f>
        <v>2</v>
      </c>
      <c r="G91" s="6">
        <f>ROUND(EXP('Random Numbers'!BB90)/2.5*Averages!$K90+(1-'Random Numbers'!BB90^0.5)*VLOOKUP($D91,Averages!$H$113:$K$117,4,0),Proj_Rounding)</f>
        <v>1</v>
      </c>
      <c r="H91" s="6">
        <f>ROUND(EXP('Random Numbers'!BC90)/2.5*Averages!$K90+(1-'Random Numbers'!BC90^0.5)*VLOOKUP($D91,Averages!$H$113:$K$117,4,0),Proj_Rounding)</f>
        <v>2</v>
      </c>
      <c r="I91" s="6">
        <f>ROUND(EXP('Random Numbers'!BD90)/2.5*Averages!$K90+(1-'Random Numbers'!BD90^0.5)*VLOOKUP($D91,Averages!$H$113:$K$117,4,0),Proj_Rounding)</f>
        <v>2</v>
      </c>
      <c r="J91" s="6">
        <f>ROUND(EXP('Random Numbers'!BE90)/2.5*Averages!$K90+(1-'Random Numbers'!BE90^0.5)*VLOOKUP($D91,Averages!$H$113:$K$117,4,0),Proj_Rounding)</f>
        <v>1</v>
      </c>
      <c r="K91" s="6">
        <f>ROUND(EXP('Random Numbers'!BF90)/2.5*Averages!$K90+(1-'Random Numbers'!BF90^0.5)*VLOOKUP($D91,Averages!$H$113:$K$117,4,0),Proj_Rounding)</f>
        <v>2</v>
      </c>
      <c r="L91" s="6">
        <f>ROUND(EXP('Random Numbers'!BG90)/2.5*Averages!$K90+(1-'Random Numbers'!BG90^0.5)*VLOOKUP($D91,Averages!$H$113:$K$117,4,0),Proj_Rounding)</f>
        <v>2</v>
      </c>
      <c r="M91" s="6">
        <f>ROUND(EXP('Random Numbers'!BH90)/2.5*Averages!$K90+(1-'Random Numbers'!BH90^0.5)*VLOOKUP($D91,Averages!$H$113:$K$117,4,0),Proj_Rounding)</f>
        <v>1</v>
      </c>
      <c r="N91" s="6">
        <f>ROUND(EXP('Random Numbers'!BI90)/2.5*Averages!$K90+(1-'Random Numbers'!BI90^0.5)*VLOOKUP($D91,Averages!$H$113:$K$117,4,0),Proj_Rounding)</f>
        <v>1</v>
      </c>
      <c r="O91" s="6">
        <f>ROUND(EXP('Random Numbers'!BJ90)/2.5*Averages!$K90+(1-'Random Numbers'!BJ90^0.5)*VLOOKUP($D91,Averages!$H$113:$K$117,4,0),Proj_Rounding)</f>
        <v>2</v>
      </c>
      <c r="P91" s="6">
        <f>ROUND(EXP('Random Numbers'!BK90)/2.5*Averages!$K90+(1-'Random Numbers'!BK90^0.5)*VLOOKUP($D91,Averages!$H$113:$K$117,4,0),Proj_Rounding)</f>
        <v>2</v>
      </c>
      <c r="Q91" s="6">
        <f>ROUND(EXP('Random Numbers'!BL90)/2.5*Averages!$K90+(1-'Random Numbers'!BL90^0.5)*VLOOKUP($D91,Averages!$H$113:$K$117,4,0),Proj_Rounding)</f>
        <v>1</v>
      </c>
      <c r="R91" s="6">
        <f>ROUND(EXP('Random Numbers'!BM90)/2.5*Averages!$K90+(1-'Random Numbers'!BM90^0.5)*VLOOKUP($D91,Averages!$H$113:$K$117,4,0),Proj_Rounding)</f>
        <v>1</v>
      </c>
      <c r="S91" s="6">
        <f>ROUND(EXP('Random Numbers'!BN90)/2.5*Averages!$K90+(1-'Random Numbers'!BN90^0.5)*VLOOKUP($D91,Averages!$H$113:$K$117,4,0),Proj_Rounding)</f>
        <v>1</v>
      </c>
      <c r="T91" s="6">
        <f>ROUND(EXP('Random Numbers'!BO90)/2.5*Averages!$K90+(1-'Random Numbers'!BO90^0.5)*VLOOKUP($D91,Averages!$H$113:$K$117,4,0),Proj_Rounding)</f>
        <v>2</v>
      </c>
      <c r="U91" s="6">
        <f>ROUND(EXP('Random Numbers'!BP90)/2.5*Averages!$K90+(1-'Random Numbers'!BP90^0.5)*VLOOKUP($D91,Averages!$H$113:$K$117,4,0),Proj_Rounding)</f>
        <v>1</v>
      </c>
      <c r="V91" s="6">
        <f>ROUND(EXP('Random Numbers'!BQ90)/2.5*Averages!$K90+(1-'Random Numbers'!BQ90^0.5)*VLOOKUP($D91,Averages!$H$113:$K$117,4,0),Proj_Rounding)</f>
        <v>1</v>
      </c>
      <c r="W91" s="6">
        <f>ROUND(EXP('Random Numbers'!BR90)/2.5*Averages!$K90+(1-'Random Numbers'!BR90^0.5)*VLOOKUP($D91,Averages!$H$113:$K$117,4,0),Proj_Rounding)</f>
        <v>2</v>
      </c>
      <c r="X91" s="6">
        <f>ROUND(EXP('Random Numbers'!BS90)/2.5*Averages!$K90+(1-'Random Numbers'!BS90^0.5)*VLOOKUP($D91,Averages!$H$113:$K$117,4,0),Proj_Rounding)</f>
        <v>2</v>
      </c>
      <c r="Y91" s="6">
        <f>ROUND(EXP('Random Numbers'!BT90)/2.5*Averages!$K90+(1-'Random Numbers'!BT90^0.5)*VLOOKUP($D91,Averages!$H$113:$K$117,4,0),Proj_Rounding)</f>
        <v>3</v>
      </c>
      <c r="Z91" s="6">
        <f>ROUND(EXP('Random Numbers'!BU90)/2.5*Averages!$K90+(1-'Random Numbers'!BU90^0.5)*VLOOKUP($D91,Averages!$H$113:$K$117,4,0),Proj_Rounding)</f>
        <v>1</v>
      </c>
      <c r="AA91" s="6">
        <f>ROUND(EXP('Random Numbers'!BV90)/2.5*Averages!$K90+(1-'Random Numbers'!BV90^0.5)*VLOOKUP($D91,Averages!$H$113:$K$117,4,0),Proj_Rounding)</f>
        <v>1</v>
      </c>
      <c r="AB91" s="6">
        <f>ROUND(EXP('Random Numbers'!BW90)/2.5*Averages!$K90+(1-'Random Numbers'!BW90^0.5)*VLOOKUP($D91,Averages!$H$113:$K$117,4,0),Proj_Rounding)</f>
        <v>2</v>
      </c>
      <c r="AC91" s="49">
        <f>ROUND(EXP('Random Numbers'!BX90)/2.5*Averages!$K90+(1-'Random Numbers'!BX90^0.5)*VLOOKUP($D91,Averages!$H$113:$K$117,4,0),Proj_Rounding)</f>
        <v>2</v>
      </c>
      <c r="AD91" s="69">
        <f t="shared" si="1"/>
        <v>41</v>
      </c>
    </row>
    <row r="92" spans="2:30" ht="15" customHeight="1" x14ac:dyDescent="0.35">
      <c r="B92" s="32" t="s">
        <v>30</v>
      </c>
      <c r="C92" s="51" t="s">
        <v>120</v>
      </c>
      <c r="D92" s="6" t="s">
        <v>8</v>
      </c>
      <c r="E92" s="6">
        <f>ROUND(EXP('Random Numbers'!AZ91)/2.5*Averages!$K91+(1-'Random Numbers'!AZ91^0.5)*VLOOKUP($D92,Averages!$H$113:$K$117,4,0),Proj_Rounding)</f>
        <v>1</v>
      </c>
      <c r="F92" s="6">
        <f>ROUND(EXP('Random Numbers'!BA91)/2.5*Averages!$K91+(1-'Random Numbers'!BA91^0.5)*VLOOKUP($D92,Averages!$H$113:$K$117,4,0),Proj_Rounding)</f>
        <v>0</v>
      </c>
      <c r="G92" s="6">
        <f>ROUND(EXP('Random Numbers'!BB91)/2.5*Averages!$K91+(1-'Random Numbers'!BB91^0.5)*VLOOKUP($D92,Averages!$H$113:$K$117,4,0),Proj_Rounding)</f>
        <v>0</v>
      </c>
      <c r="H92" s="6">
        <f>ROUND(EXP('Random Numbers'!BC91)/2.5*Averages!$K91+(1-'Random Numbers'!BC91^0.5)*VLOOKUP($D92,Averages!$H$113:$K$117,4,0),Proj_Rounding)</f>
        <v>0</v>
      </c>
      <c r="I92" s="6">
        <f>ROUND(EXP('Random Numbers'!BD91)/2.5*Averages!$K91+(1-'Random Numbers'!BD91^0.5)*VLOOKUP($D92,Averages!$H$113:$K$117,4,0),Proj_Rounding)</f>
        <v>1</v>
      </c>
      <c r="J92" s="6">
        <f>ROUND(EXP('Random Numbers'!BE91)/2.5*Averages!$K91+(1-'Random Numbers'!BE91^0.5)*VLOOKUP($D92,Averages!$H$113:$K$117,4,0),Proj_Rounding)</f>
        <v>1</v>
      </c>
      <c r="K92" s="6">
        <f>ROUND(EXP('Random Numbers'!BF91)/2.5*Averages!$K91+(1-'Random Numbers'!BF91^0.5)*VLOOKUP($D92,Averages!$H$113:$K$117,4,0),Proj_Rounding)</f>
        <v>0</v>
      </c>
      <c r="L92" s="6">
        <f>ROUND(EXP('Random Numbers'!BG91)/2.5*Averages!$K91+(1-'Random Numbers'!BG91^0.5)*VLOOKUP($D92,Averages!$H$113:$K$117,4,0),Proj_Rounding)</f>
        <v>1</v>
      </c>
      <c r="M92" s="6">
        <f>ROUND(EXP('Random Numbers'!BH91)/2.5*Averages!$K91+(1-'Random Numbers'!BH91^0.5)*VLOOKUP($D92,Averages!$H$113:$K$117,4,0),Proj_Rounding)</f>
        <v>1</v>
      </c>
      <c r="N92" s="6">
        <f>ROUND(EXP('Random Numbers'!BI91)/2.5*Averages!$K91+(1-'Random Numbers'!BI91^0.5)*VLOOKUP($D92,Averages!$H$113:$K$117,4,0),Proj_Rounding)</f>
        <v>1</v>
      </c>
      <c r="O92" s="6">
        <f>ROUND(EXP('Random Numbers'!BJ91)/2.5*Averages!$K91+(1-'Random Numbers'!BJ91^0.5)*VLOOKUP($D92,Averages!$H$113:$K$117,4,0),Proj_Rounding)</f>
        <v>0</v>
      </c>
      <c r="P92" s="6">
        <f>ROUND(EXP('Random Numbers'!BK91)/2.5*Averages!$K91+(1-'Random Numbers'!BK91^0.5)*VLOOKUP($D92,Averages!$H$113:$K$117,4,0),Proj_Rounding)</f>
        <v>1</v>
      </c>
      <c r="Q92" s="6">
        <f>ROUND(EXP('Random Numbers'!BL91)/2.5*Averages!$K91+(1-'Random Numbers'!BL91^0.5)*VLOOKUP($D92,Averages!$H$113:$K$117,4,0),Proj_Rounding)</f>
        <v>0</v>
      </c>
      <c r="R92" s="6">
        <f>ROUND(EXP('Random Numbers'!BM91)/2.5*Averages!$K91+(1-'Random Numbers'!BM91^0.5)*VLOOKUP($D92,Averages!$H$113:$K$117,4,0),Proj_Rounding)</f>
        <v>1</v>
      </c>
      <c r="S92" s="6">
        <f>ROUND(EXP('Random Numbers'!BN91)/2.5*Averages!$K91+(1-'Random Numbers'!BN91^0.5)*VLOOKUP($D92,Averages!$H$113:$K$117,4,0),Proj_Rounding)</f>
        <v>0</v>
      </c>
      <c r="T92" s="6">
        <f>ROUND(EXP('Random Numbers'!BO91)/2.5*Averages!$K91+(1-'Random Numbers'!BO91^0.5)*VLOOKUP($D92,Averages!$H$113:$K$117,4,0),Proj_Rounding)</f>
        <v>0</v>
      </c>
      <c r="U92" s="6">
        <f>ROUND(EXP('Random Numbers'!BP91)/2.5*Averages!$K91+(1-'Random Numbers'!BP91^0.5)*VLOOKUP($D92,Averages!$H$113:$K$117,4,0),Proj_Rounding)</f>
        <v>1</v>
      </c>
      <c r="V92" s="6">
        <f>ROUND(EXP('Random Numbers'!BQ91)/2.5*Averages!$K91+(1-'Random Numbers'!BQ91^0.5)*VLOOKUP($D92,Averages!$H$113:$K$117,4,0),Proj_Rounding)</f>
        <v>1</v>
      </c>
      <c r="W92" s="6">
        <f>ROUND(EXP('Random Numbers'!BR91)/2.5*Averages!$K91+(1-'Random Numbers'!BR91^0.5)*VLOOKUP($D92,Averages!$H$113:$K$117,4,0),Proj_Rounding)</f>
        <v>1</v>
      </c>
      <c r="X92" s="6">
        <f>ROUND(EXP('Random Numbers'!BS91)/2.5*Averages!$K91+(1-'Random Numbers'!BS91^0.5)*VLOOKUP($D92,Averages!$H$113:$K$117,4,0),Proj_Rounding)</f>
        <v>0</v>
      </c>
      <c r="Y92" s="6">
        <f>ROUND(EXP('Random Numbers'!BT91)/2.5*Averages!$K91+(1-'Random Numbers'!BT91^0.5)*VLOOKUP($D92,Averages!$H$113:$K$117,4,0),Proj_Rounding)</f>
        <v>1</v>
      </c>
      <c r="Z92" s="6">
        <f>ROUND(EXP('Random Numbers'!BU91)/2.5*Averages!$K91+(1-'Random Numbers'!BU91^0.5)*VLOOKUP($D92,Averages!$H$113:$K$117,4,0),Proj_Rounding)</f>
        <v>0</v>
      </c>
      <c r="AA92" s="6">
        <f>ROUND(EXP('Random Numbers'!BV91)/2.5*Averages!$K91+(1-'Random Numbers'!BV91^0.5)*VLOOKUP($D92,Averages!$H$113:$K$117,4,0),Proj_Rounding)</f>
        <v>1</v>
      </c>
      <c r="AB92" s="6">
        <f>ROUND(EXP('Random Numbers'!BW91)/2.5*Averages!$K91+(1-'Random Numbers'!BW91^0.5)*VLOOKUP($D92,Averages!$H$113:$K$117,4,0),Proj_Rounding)</f>
        <v>0</v>
      </c>
      <c r="AC92" s="49">
        <f>ROUND(EXP('Random Numbers'!BX91)/2.5*Averages!$K91+(1-'Random Numbers'!BX91^0.5)*VLOOKUP($D92,Averages!$H$113:$K$117,4,0),Proj_Rounding)</f>
        <v>0</v>
      </c>
      <c r="AD92" s="69">
        <f t="shared" si="1"/>
        <v>13</v>
      </c>
    </row>
    <row r="93" spans="2:30" ht="15" customHeight="1" x14ac:dyDescent="0.35">
      <c r="B93" s="32" t="s">
        <v>30</v>
      </c>
      <c r="C93" s="51" t="s">
        <v>121</v>
      </c>
      <c r="D93" s="6" t="s">
        <v>8</v>
      </c>
      <c r="E93" s="6">
        <f>ROUND(EXP('Random Numbers'!AZ92)/2.5*Averages!$K92+(1-'Random Numbers'!AZ92^0.5)*VLOOKUP($D93,Averages!$H$113:$K$117,4,0),Proj_Rounding)</f>
        <v>1</v>
      </c>
      <c r="F93" s="6">
        <f>ROUND(EXP('Random Numbers'!BA92)/2.5*Averages!$K92+(1-'Random Numbers'!BA92^0.5)*VLOOKUP($D93,Averages!$H$113:$K$117,4,0),Proj_Rounding)</f>
        <v>1</v>
      </c>
      <c r="G93" s="6">
        <f>ROUND(EXP('Random Numbers'!BB92)/2.5*Averages!$K92+(1-'Random Numbers'!BB92^0.5)*VLOOKUP($D93,Averages!$H$113:$K$117,4,0),Proj_Rounding)</f>
        <v>1</v>
      </c>
      <c r="H93" s="6">
        <f>ROUND(EXP('Random Numbers'!BC92)/2.5*Averages!$K92+(1-'Random Numbers'!BC92^0.5)*VLOOKUP($D93,Averages!$H$113:$K$117,4,0),Proj_Rounding)</f>
        <v>1</v>
      </c>
      <c r="I93" s="6">
        <f>ROUND(EXP('Random Numbers'!BD92)/2.5*Averages!$K92+(1-'Random Numbers'!BD92^0.5)*VLOOKUP($D93,Averages!$H$113:$K$117,4,0),Proj_Rounding)</f>
        <v>1</v>
      </c>
      <c r="J93" s="6">
        <f>ROUND(EXP('Random Numbers'!BE92)/2.5*Averages!$K92+(1-'Random Numbers'!BE92^0.5)*VLOOKUP($D93,Averages!$H$113:$K$117,4,0),Proj_Rounding)</f>
        <v>1</v>
      </c>
      <c r="K93" s="6">
        <f>ROUND(EXP('Random Numbers'!BF92)/2.5*Averages!$K92+(1-'Random Numbers'!BF92^0.5)*VLOOKUP($D93,Averages!$H$113:$K$117,4,0),Proj_Rounding)</f>
        <v>1</v>
      </c>
      <c r="L93" s="6">
        <f>ROUND(EXP('Random Numbers'!BG92)/2.5*Averages!$K92+(1-'Random Numbers'!BG92^0.5)*VLOOKUP($D93,Averages!$H$113:$K$117,4,0),Proj_Rounding)</f>
        <v>1</v>
      </c>
      <c r="M93" s="6">
        <f>ROUND(EXP('Random Numbers'!BH92)/2.5*Averages!$K92+(1-'Random Numbers'!BH92^0.5)*VLOOKUP($D93,Averages!$H$113:$K$117,4,0),Proj_Rounding)</f>
        <v>1</v>
      </c>
      <c r="N93" s="6">
        <f>ROUND(EXP('Random Numbers'!BI92)/2.5*Averages!$K92+(1-'Random Numbers'!BI92^0.5)*VLOOKUP($D93,Averages!$H$113:$K$117,4,0),Proj_Rounding)</f>
        <v>1</v>
      </c>
      <c r="O93" s="6">
        <f>ROUND(EXP('Random Numbers'!BJ92)/2.5*Averages!$K92+(1-'Random Numbers'!BJ92^0.5)*VLOOKUP($D93,Averages!$H$113:$K$117,4,0),Proj_Rounding)</f>
        <v>1</v>
      </c>
      <c r="P93" s="6">
        <f>ROUND(EXP('Random Numbers'!BK92)/2.5*Averages!$K92+(1-'Random Numbers'!BK92^0.5)*VLOOKUP($D93,Averages!$H$113:$K$117,4,0),Proj_Rounding)</f>
        <v>1</v>
      </c>
      <c r="Q93" s="6">
        <f>ROUND(EXP('Random Numbers'!BL92)/2.5*Averages!$K92+(1-'Random Numbers'!BL92^0.5)*VLOOKUP($D93,Averages!$H$113:$K$117,4,0),Proj_Rounding)</f>
        <v>1</v>
      </c>
      <c r="R93" s="6">
        <f>ROUND(EXP('Random Numbers'!BM92)/2.5*Averages!$K92+(1-'Random Numbers'!BM92^0.5)*VLOOKUP($D93,Averages!$H$113:$K$117,4,0),Proj_Rounding)</f>
        <v>1</v>
      </c>
      <c r="S93" s="6">
        <f>ROUND(EXP('Random Numbers'!BN92)/2.5*Averages!$K92+(1-'Random Numbers'!BN92^0.5)*VLOOKUP($D93,Averages!$H$113:$K$117,4,0),Proj_Rounding)</f>
        <v>1</v>
      </c>
      <c r="T93" s="6">
        <f>ROUND(EXP('Random Numbers'!BO92)/2.5*Averages!$K92+(1-'Random Numbers'!BO92^0.5)*VLOOKUP($D93,Averages!$H$113:$K$117,4,0),Proj_Rounding)</f>
        <v>1</v>
      </c>
      <c r="U93" s="6">
        <f>ROUND(EXP('Random Numbers'!BP92)/2.5*Averages!$K92+(1-'Random Numbers'!BP92^0.5)*VLOOKUP($D93,Averages!$H$113:$K$117,4,0),Proj_Rounding)</f>
        <v>1</v>
      </c>
      <c r="V93" s="6">
        <f>ROUND(EXP('Random Numbers'!BQ92)/2.5*Averages!$K92+(1-'Random Numbers'!BQ92^0.5)*VLOOKUP($D93,Averages!$H$113:$K$117,4,0),Proj_Rounding)</f>
        <v>1</v>
      </c>
      <c r="W93" s="6">
        <f>ROUND(EXP('Random Numbers'!BR92)/2.5*Averages!$K92+(1-'Random Numbers'!BR92^0.5)*VLOOKUP($D93,Averages!$H$113:$K$117,4,0),Proj_Rounding)</f>
        <v>1</v>
      </c>
      <c r="X93" s="6">
        <f>ROUND(EXP('Random Numbers'!BS92)/2.5*Averages!$K92+(1-'Random Numbers'!BS92^0.5)*VLOOKUP($D93,Averages!$H$113:$K$117,4,0),Proj_Rounding)</f>
        <v>1</v>
      </c>
      <c r="Y93" s="6">
        <f>ROUND(EXP('Random Numbers'!BT92)/2.5*Averages!$K92+(1-'Random Numbers'!BT92^0.5)*VLOOKUP($D93,Averages!$H$113:$K$117,4,0),Proj_Rounding)</f>
        <v>1</v>
      </c>
      <c r="Z93" s="6">
        <f>ROUND(EXP('Random Numbers'!BU92)/2.5*Averages!$K92+(1-'Random Numbers'!BU92^0.5)*VLOOKUP($D93,Averages!$H$113:$K$117,4,0),Proj_Rounding)</f>
        <v>1</v>
      </c>
      <c r="AA93" s="6">
        <f>ROUND(EXP('Random Numbers'!BV92)/2.5*Averages!$K92+(1-'Random Numbers'!BV92^0.5)*VLOOKUP($D93,Averages!$H$113:$K$117,4,0),Proj_Rounding)</f>
        <v>1</v>
      </c>
      <c r="AB93" s="6">
        <f>ROUND(EXP('Random Numbers'!BW92)/2.5*Averages!$K92+(1-'Random Numbers'!BW92^0.5)*VLOOKUP($D93,Averages!$H$113:$K$117,4,0),Proj_Rounding)</f>
        <v>1</v>
      </c>
      <c r="AC93" s="49">
        <f>ROUND(EXP('Random Numbers'!BX92)/2.5*Averages!$K92+(1-'Random Numbers'!BX92^0.5)*VLOOKUP($D93,Averages!$H$113:$K$117,4,0),Proj_Rounding)</f>
        <v>1</v>
      </c>
      <c r="AD93" s="69">
        <f t="shared" si="1"/>
        <v>25</v>
      </c>
    </row>
    <row r="94" spans="2:30" ht="15" customHeight="1" x14ac:dyDescent="0.35">
      <c r="B94" s="32" t="s">
        <v>30</v>
      </c>
      <c r="C94" s="51" t="s">
        <v>122</v>
      </c>
      <c r="D94" s="6" t="s">
        <v>8</v>
      </c>
      <c r="E94" s="6">
        <f>ROUND(EXP('Random Numbers'!AZ93)/2.5*Averages!$K93+(1-'Random Numbers'!AZ93^0.5)*VLOOKUP($D94,Averages!$H$113:$K$117,4,0),Proj_Rounding)</f>
        <v>1</v>
      </c>
      <c r="F94" s="6">
        <f>ROUND(EXP('Random Numbers'!BA93)/2.5*Averages!$K93+(1-'Random Numbers'!BA93^0.5)*VLOOKUP($D94,Averages!$H$113:$K$117,4,0),Proj_Rounding)</f>
        <v>1</v>
      </c>
      <c r="G94" s="6">
        <f>ROUND(EXP('Random Numbers'!BB93)/2.5*Averages!$K93+(1-'Random Numbers'!BB93^0.5)*VLOOKUP($D94,Averages!$H$113:$K$117,4,0),Proj_Rounding)</f>
        <v>1</v>
      </c>
      <c r="H94" s="6">
        <f>ROUND(EXP('Random Numbers'!BC93)/2.5*Averages!$K93+(1-'Random Numbers'!BC93^0.5)*VLOOKUP($D94,Averages!$H$113:$K$117,4,0),Proj_Rounding)</f>
        <v>1</v>
      </c>
      <c r="I94" s="6">
        <f>ROUND(EXP('Random Numbers'!BD93)/2.5*Averages!$K93+(1-'Random Numbers'!BD93^0.5)*VLOOKUP($D94,Averages!$H$113:$K$117,4,0),Proj_Rounding)</f>
        <v>1</v>
      </c>
      <c r="J94" s="6">
        <f>ROUND(EXP('Random Numbers'!BE93)/2.5*Averages!$K93+(1-'Random Numbers'!BE93^0.5)*VLOOKUP($D94,Averages!$H$113:$K$117,4,0),Proj_Rounding)</f>
        <v>1</v>
      </c>
      <c r="K94" s="6">
        <f>ROUND(EXP('Random Numbers'!BF93)/2.5*Averages!$K93+(1-'Random Numbers'!BF93^0.5)*VLOOKUP($D94,Averages!$H$113:$K$117,4,0),Proj_Rounding)</f>
        <v>1</v>
      </c>
      <c r="L94" s="6">
        <f>ROUND(EXP('Random Numbers'!BG93)/2.5*Averages!$K93+(1-'Random Numbers'!BG93^0.5)*VLOOKUP($D94,Averages!$H$113:$K$117,4,0),Proj_Rounding)</f>
        <v>1</v>
      </c>
      <c r="M94" s="6">
        <f>ROUND(EXP('Random Numbers'!BH93)/2.5*Averages!$K93+(1-'Random Numbers'!BH93^0.5)*VLOOKUP($D94,Averages!$H$113:$K$117,4,0),Proj_Rounding)</f>
        <v>1</v>
      </c>
      <c r="N94" s="6">
        <f>ROUND(EXP('Random Numbers'!BI93)/2.5*Averages!$K93+(1-'Random Numbers'!BI93^0.5)*VLOOKUP($D94,Averages!$H$113:$K$117,4,0),Proj_Rounding)</f>
        <v>1</v>
      </c>
      <c r="O94" s="6">
        <f>ROUND(EXP('Random Numbers'!BJ93)/2.5*Averages!$K93+(1-'Random Numbers'!BJ93^0.5)*VLOOKUP($D94,Averages!$H$113:$K$117,4,0),Proj_Rounding)</f>
        <v>1</v>
      </c>
      <c r="P94" s="6">
        <f>ROUND(EXP('Random Numbers'!BK93)/2.5*Averages!$K93+(1-'Random Numbers'!BK93^0.5)*VLOOKUP($D94,Averages!$H$113:$K$117,4,0),Proj_Rounding)</f>
        <v>1</v>
      </c>
      <c r="Q94" s="6">
        <f>ROUND(EXP('Random Numbers'!BL93)/2.5*Averages!$K93+(1-'Random Numbers'!BL93^0.5)*VLOOKUP($D94,Averages!$H$113:$K$117,4,0),Proj_Rounding)</f>
        <v>1</v>
      </c>
      <c r="R94" s="6">
        <f>ROUND(EXP('Random Numbers'!BM93)/2.5*Averages!$K93+(1-'Random Numbers'!BM93^0.5)*VLOOKUP($D94,Averages!$H$113:$K$117,4,0),Proj_Rounding)</f>
        <v>1</v>
      </c>
      <c r="S94" s="6">
        <f>ROUND(EXP('Random Numbers'!BN93)/2.5*Averages!$K93+(1-'Random Numbers'!BN93^0.5)*VLOOKUP($D94,Averages!$H$113:$K$117,4,0),Proj_Rounding)</f>
        <v>1</v>
      </c>
      <c r="T94" s="6">
        <f>ROUND(EXP('Random Numbers'!BO93)/2.5*Averages!$K93+(1-'Random Numbers'!BO93^0.5)*VLOOKUP($D94,Averages!$H$113:$K$117,4,0),Proj_Rounding)</f>
        <v>1</v>
      </c>
      <c r="U94" s="6">
        <f>ROUND(EXP('Random Numbers'!BP93)/2.5*Averages!$K93+(1-'Random Numbers'!BP93^0.5)*VLOOKUP($D94,Averages!$H$113:$K$117,4,0),Proj_Rounding)</f>
        <v>1</v>
      </c>
      <c r="V94" s="6">
        <f>ROUND(EXP('Random Numbers'!BQ93)/2.5*Averages!$K93+(1-'Random Numbers'!BQ93^0.5)*VLOOKUP($D94,Averages!$H$113:$K$117,4,0),Proj_Rounding)</f>
        <v>1</v>
      </c>
      <c r="W94" s="6">
        <f>ROUND(EXP('Random Numbers'!BR93)/2.5*Averages!$K93+(1-'Random Numbers'!BR93^0.5)*VLOOKUP($D94,Averages!$H$113:$K$117,4,0),Proj_Rounding)</f>
        <v>1</v>
      </c>
      <c r="X94" s="6">
        <f>ROUND(EXP('Random Numbers'!BS93)/2.5*Averages!$K93+(1-'Random Numbers'!BS93^0.5)*VLOOKUP($D94,Averages!$H$113:$K$117,4,0),Proj_Rounding)</f>
        <v>1</v>
      </c>
      <c r="Y94" s="6">
        <f>ROUND(EXP('Random Numbers'!BT93)/2.5*Averages!$K93+(1-'Random Numbers'!BT93^0.5)*VLOOKUP($D94,Averages!$H$113:$K$117,4,0),Proj_Rounding)</f>
        <v>1</v>
      </c>
      <c r="Z94" s="6">
        <f>ROUND(EXP('Random Numbers'!BU93)/2.5*Averages!$K93+(1-'Random Numbers'!BU93^0.5)*VLOOKUP($D94,Averages!$H$113:$K$117,4,0),Proj_Rounding)</f>
        <v>1</v>
      </c>
      <c r="AA94" s="6">
        <f>ROUND(EXP('Random Numbers'!BV93)/2.5*Averages!$K93+(1-'Random Numbers'!BV93^0.5)*VLOOKUP($D94,Averages!$H$113:$K$117,4,0),Proj_Rounding)</f>
        <v>1</v>
      </c>
      <c r="AB94" s="6">
        <f>ROUND(EXP('Random Numbers'!BW93)/2.5*Averages!$K93+(1-'Random Numbers'!BW93^0.5)*VLOOKUP($D94,Averages!$H$113:$K$117,4,0),Proj_Rounding)</f>
        <v>1</v>
      </c>
      <c r="AC94" s="49">
        <f>ROUND(EXP('Random Numbers'!BX93)/2.5*Averages!$K93+(1-'Random Numbers'!BX93^0.5)*VLOOKUP($D94,Averages!$H$113:$K$117,4,0),Proj_Rounding)</f>
        <v>1</v>
      </c>
      <c r="AD94" s="69">
        <f t="shared" si="1"/>
        <v>25</v>
      </c>
    </row>
    <row r="95" spans="2:30" ht="15" customHeight="1" x14ac:dyDescent="0.35">
      <c r="B95" s="32" t="s">
        <v>30</v>
      </c>
      <c r="C95" s="51" t="s">
        <v>123</v>
      </c>
      <c r="D95" s="6" t="s">
        <v>8</v>
      </c>
      <c r="E95" s="6">
        <f>ROUND(EXP('Random Numbers'!AZ94)/2.5*Averages!$K94+(1-'Random Numbers'!AZ94^0.5)*VLOOKUP($D95,Averages!$H$113:$K$117,4,0),Proj_Rounding)</f>
        <v>2</v>
      </c>
      <c r="F95" s="6">
        <f>ROUND(EXP('Random Numbers'!BA94)/2.5*Averages!$K94+(1-'Random Numbers'!BA94^0.5)*VLOOKUP($D95,Averages!$H$113:$K$117,4,0),Proj_Rounding)</f>
        <v>2</v>
      </c>
      <c r="G95" s="6">
        <f>ROUND(EXP('Random Numbers'!BB94)/2.5*Averages!$K94+(1-'Random Numbers'!BB94^0.5)*VLOOKUP($D95,Averages!$H$113:$K$117,4,0),Proj_Rounding)</f>
        <v>2</v>
      </c>
      <c r="H95" s="6">
        <f>ROUND(EXP('Random Numbers'!BC94)/2.5*Averages!$K94+(1-'Random Numbers'!BC94^0.5)*VLOOKUP($D95,Averages!$H$113:$K$117,4,0),Proj_Rounding)</f>
        <v>2</v>
      </c>
      <c r="I95" s="6">
        <f>ROUND(EXP('Random Numbers'!BD94)/2.5*Averages!$K94+(1-'Random Numbers'!BD94^0.5)*VLOOKUP($D95,Averages!$H$113:$K$117,4,0),Proj_Rounding)</f>
        <v>1</v>
      </c>
      <c r="J95" s="6">
        <f>ROUND(EXP('Random Numbers'!BE94)/2.5*Averages!$K94+(1-'Random Numbers'!BE94^0.5)*VLOOKUP($D95,Averages!$H$113:$K$117,4,0),Proj_Rounding)</f>
        <v>1</v>
      </c>
      <c r="K95" s="6">
        <f>ROUND(EXP('Random Numbers'!BF94)/2.5*Averages!$K94+(1-'Random Numbers'!BF94^0.5)*VLOOKUP($D95,Averages!$H$113:$K$117,4,0),Proj_Rounding)</f>
        <v>2</v>
      </c>
      <c r="L95" s="6">
        <f>ROUND(EXP('Random Numbers'!BG94)/2.5*Averages!$K94+(1-'Random Numbers'!BG94^0.5)*VLOOKUP($D95,Averages!$H$113:$K$117,4,0),Proj_Rounding)</f>
        <v>1</v>
      </c>
      <c r="M95" s="6">
        <f>ROUND(EXP('Random Numbers'!BH94)/2.5*Averages!$K94+(1-'Random Numbers'!BH94^0.5)*VLOOKUP($D95,Averages!$H$113:$K$117,4,0),Proj_Rounding)</f>
        <v>2</v>
      </c>
      <c r="N95" s="6">
        <f>ROUND(EXP('Random Numbers'!BI94)/2.5*Averages!$K94+(1-'Random Numbers'!BI94^0.5)*VLOOKUP($D95,Averages!$H$113:$K$117,4,0),Proj_Rounding)</f>
        <v>2</v>
      </c>
      <c r="O95" s="6">
        <f>ROUND(EXP('Random Numbers'!BJ94)/2.5*Averages!$K94+(1-'Random Numbers'!BJ94^0.5)*VLOOKUP($D95,Averages!$H$113:$K$117,4,0),Proj_Rounding)</f>
        <v>1</v>
      </c>
      <c r="P95" s="6">
        <f>ROUND(EXP('Random Numbers'!BK94)/2.5*Averages!$K94+(1-'Random Numbers'!BK94^0.5)*VLOOKUP($D95,Averages!$H$113:$K$117,4,0),Proj_Rounding)</f>
        <v>1</v>
      </c>
      <c r="Q95" s="6">
        <f>ROUND(EXP('Random Numbers'!BL94)/2.5*Averages!$K94+(1-'Random Numbers'!BL94^0.5)*VLOOKUP($D95,Averages!$H$113:$K$117,4,0),Proj_Rounding)</f>
        <v>2</v>
      </c>
      <c r="R95" s="6">
        <f>ROUND(EXP('Random Numbers'!BM94)/2.5*Averages!$K94+(1-'Random Numbers'!BM94^0.5)*VLOOKUP($D95,Averages!$H$113:$K$117,4,0),Proj_Rounding)</f>
        <v>1</v>
      </c>
      <c r="S95" s="6">
        <f>ROUND(EXP('Random Numbers'!BN94)/2.5*Averages!$K94+(1-'Random Numbers'!BN94^0.5)*VLOOKUP($D95,Averages!$H$113:$K$117,4,0),Proj_Rounding)</f>
        <v>2</v>
      </c>
      <c r="T95" s="6">
        <f>ROUND(EXP('Random Numbers'!BO94)/2.5*Averages!$K94+(1-'Random Numbers'!BO94^0.5)*VLOOKUP($D95,Averages!$H$113:$K$117,4,0),Proj_Rounding)</f>
        <v>2</v>
      </c>
      <c r="U95" s="6">
        <f>ROUND(EXP('Random Numbers'!BP94)/2.5*Averages!$K94+(1-'Random Numbers'!BP94^0.5)*VLOOKUP($D95,Averages!$H$113:$K$117,4,0),Proj_Rounding)</f>
        <v>2</v>
      </c>
      <c r="V95" s="6">
        <f>ROUND(EXP('Random Numbers'!BQ94)/2.5*Averages!$K94+(1-'Random Numbers'!BQ94^0.5)*VLOOKUP($D95,Averages!$H$113:$K$117,4,0),Proj_Rounding)</f>
        <v>1</v>
      </c>
      <c r="W95" s="6">
        <f>ROUND(EXP('Random Numbers'!BR94)/2.5*Averages!$K94+(1-'Random Numbers'!BR94^0.5)*VLOOKUP($D95,Averages!$H$113:$K$117,4,0),Proj_Rounding)</f>
        <v>1</v>
      </c>
      <c r="X95" s="6">
        <f>ROUND(EXP('Random Numbers'!BS94)/2.5*Averages!$K94+(1-'Random Numbers'!BS94^0.5)*VLOOKUP($D95,Averages!$H$113:$K$117,4,0),Proj_Rounding)</f>
        <v>1</v>
      </c>
      <c r="Y95" s="6">
        <f>ROUND(EXP('Random Numbers'!BT94)/2.5*Averages!$K94+(1-'Random Numbers'!BT94^0.5)*VLOOKUP($D95,Averages!$H$113:$K$117,4,0),Proj_Rounding)</f>
        <v>1</v>
      </c>
      <c r="Z95" s="6">
        <f>ROUND(EXP('Random Numbers'!BU94)/2.5*Averages!$K94+(1-'Random Numbers'!BU94^0.5)*VLOOKUP($D95,Averages!$H$113:$K$117,4,0),Proj_Rounding)</f>
        <v>2</v>
      </c>
      <c r="AA95" s="6">
        <f>ROUND(EXP('Random Numbers'!BV94)/2.5*Averages!$K94+(1-'Random Numbers'!BV94^0.5)*VLOOKUP($D95,Averages!$H$113:$K$117,4,0),Proj_Rounding)</f>
        <v>2</v>
      </c>
      <c r="AB95" s="6">
        <f>ROUND(EXP('Random Numbers'!BW94)/2.5*Averages!$K94+(1-'Random Numbers'!BW94^0.5)*VLOOKUP($D95,Averages!$H$113:$K$117,4,0),Proj_Rounding)</f>
        <v>1</v>
      </c>
      <c r="AC95" s="49">
        <f>ROUND(EXP('Random Numbers'!BX94)/2.5*Averages!$K94+(1-'Random Numbers'!BX94^0.5)*VLOOKUP($D95,Averages!$H$113:$K$117,4,0),Proj_Rounding)</f>
        <v>1</v>
      </c>
      <c r="AD95" s="69">
        <f t="shared" si="1"/>
        <v>38</v>
      </c>
    </row>
    <row r="96" spans="2:30" ht="15" customHeight="1" x14ac:dyDescent="0.35">
      <c r="B96" s="32" t="s">
        <v>30</v>
      </c>
      <c r="C96" s="51" t="s">
        <v>124</v>
      </c>
      <c r="D96" s="6" t="s">
        <v>9</v>
      </c>
      <c r="E96" s="6">
        <f>ROUND(EXP('Random Numbers'!AZ95)/2.5*Averages!$K95+(1-'Random Numbers'!AZ95^0.5)*VLOOKUP($D96,Averages!$H$113:$K$117,4,0),Proj_Rounding)</f>
        <v>1</v>
      </c>
      <c r="F96" s="6">
        <f>ROUND(EXP('Random Numbers'!BA95)/2.5*Averages!$K95+(1-'Random Numbers'!BA95^0.5)*VLOOKUP($D96,Averages!$H$113:$K$117,4,0),Proj_Rounding)</f>
        <v>0</v>
      </c>
      <c r="G96" s="6">
        <f>ROUND(EXP('Random Numbers'!BB95)/2.5*Averages!$K95+(1-'Random Numbers'!BB95^0.5)*VLOOKUP($D96,Averages!$H$113:$K$117,4,0),Proj_Rounding)</f>
        <v>1</v>
      </c>
      <c r="H96" s="6">
        <f>ROUND(EXP('Random Numbers'!BC95)/2.5*Averages!$K95+(1-'Random Numbers'!BC95^0.5)*VLOOKUP($D96,Averages!$H$113:$K$117,4,0),Proj_Rounding)</f>
        <v>1</v>
      </c>
      <c r="I96" s="6">
        <f>ROUND(EXP('Random Numbers'!BD95)/2.5*Averages!$K95+(1-'Random Numbers'!BD95^0.5)*VLOOKUP($D96,Averages!$H$113:$K$117,4,0),Proj_Rounding)</f>
        <v>1</v>
      </c>
      <c r="J96" s="6">
        <f>ROUND(EXP('Random Numbers'!BE95)/2.5*Averages!$K95+(1-'Random Numbers'!BE95^0.5)*VLOOKUP($D96,Averages!$H$113:$K$117,4,0),Proj_Rounding)</f>
        <v>1</v>
      </c>
      <c r="K96" s="6">
        <f>ROUND(EXP('Random Numbers'!BF95)/2.5*Averages!$K95+(1-'Random Numbers'!BF95^0.5)*VLOOKUP($D96,Averages!$H$113:$K$117,4,0),Proj_Rounding)</f>
        <v>1</v>
      </c>
      <c r="L96" s="6">
        <f>ROUND(EXP('Random Numbers'!BG95)/2.5*Averages!$K95+(1-'Random Numbers'!BG95^0.5)*VLOOKUP($D96,Averages!$H$113:$K$117,4,0),Proj_Rounding)</f>
        <v>1</v>
      </c>
      <c r="M96" s="6">
        <f>ROUND(EXP('Random Numbers'!BH95)/2.5*Averages!$K95+(1-'Random Numbers'!BH95^0.5)*VLOOKUP($D96,Averages!$H$113:$K$117,4,0),Proj_Rounding)</f>
        <v>1</v>
      </c>
      <c r="N96" s="6">
        <f>ROUND(EXP('Random Numbers'!BI95)/2.5*Averages!$K95+(1-'Random Numbers'!BI95^0.5)*VLOOKUP($D96,Averages!$H$113:$K$117,4,0),Proj_Rounding)</f>
        <v>1</v>
      </c>
      <c r="O96" s="6">
        <f>ROUND(EXP('Random Numbers'!BJ95)/2.5*Averages!$K95+(1-'Random Numbers'!BJ95^0.5)*VLOOKUP($D96,Averages!$H$113:$K$117,4,0),Proj_Rounding)</f>
        <v>0</v>
      </c>
      <c r="P96" s="6">
        <f>ROUND(EXP('Random Numbers'!BK95)/2.5*Averages!$K95+(1-'Random Numbers'!BK95^0.5)*VLOOKUP($D96,Averages!$H$113:$K$117,4,0),Proj_Rounding)</f>
        <v>1</v>
      </c>
      <c r="Q96" s="6">
        <f>ROUND(EXP('Random Numbers'!BL95)/2.5*Averages!$K95+(1-'Random Numbers'!BL95^0.5)*VLOOKUP($D96,Averages!$H$113:$K$117,4,0),Proj_Rounding)</f>
        <v>1</v>
      </c>
      <c r="R96" s="6">
        <f>ROUND(EXP('Random Numbers'!BM95)/2.5*Averages!$K95+(1-'Random Numbers'!BM95^0.5)*VLOOKUP($D96,Averages!$H$113:$K$117,4,0),Proj_Rounding)</f>
        <v>1</v>
      </c>
      <c r="S96" s="6">
        <f>ROUND(EXP('Random Numbers'!BN95)/2.5*Averages!$K95+(1-'Random Numbers'!BN95^0.5)*VLOOKUP($D96,Averages!$H$113:$K$117,4,0),Proj_Rounding)</f>
        <v>0</v>
      </c>
      <c r="T96" s="6">
        <f>ROUND(EXP('Random Numbers'!BO95)/2.5*Averages!$K95+(1-'Random Numbers'!BO95^0.5)*VLOOKUP($D96,Averages!$H$113:$K$117,4,0),Proj_Rounding)</f>
        <v>1</v>
      </c>
      <c r="U96" s="6">
        <f>ROUND(EXP('Random Numbers'!BP95)/2.5*Averages!$K95+(1-'Random Numbers'!BP95^0.5)*VLOOKUP($D96,Averages!$H$113:$K$117,4,0),Proj_Rounding)</f>
        <v>1</v>
      </c>
      <c r="V96" s="6">
        <f>ROUND(EXP('Random Numbers'!BQ95)/2.5*Averages!$K95+(1-'Random Numbers'!BQ95^0.5)*VLOOKUP($D96,Averages!$H$113:$K$117,4,0),Proj_Rounding)</f>
        <v>0</v>
      </c>
      <c r="W96" s="6">
        <f>ROUND(EXP('Random Numbers'!BR95)/2.5*Averages!$K95+(1-'Random Numbers'!BR95^0.5)*VLOOKUP($D96,Averages!$H$113:$K$117,4,0),Proj_Rounding)</f>
        <v>1</v>
      </c>
      <c r="X96" s="6">
        <f>ROUND(EXP('Random Numbers'!BS95)/2.5*Averages!$K95+(1-'Random Numbers'!BS95^0.5)*VLOOKUP($D96,Averages!$H$113:$K$117,4,0),Proj_Rounding)</f>
        <v>0</v>
      </c>
      <c r="Y96" s="6">
        <f>ROUND(EXP('Random Numbers'!BT95)/2.5*Averages!$K95+(1-'Random Numbers'!BT95^0.5)*VLOOKUP($D96,Averages!$H$113:$K$117,4,0),Proj_Rounding)</f>
        <v>1</v>
      </c>
      <c r="Z96" s="6">
        <f>ROUND(EXP('Random Numbers'!BU95)/2.5*Averages!$K95+(1-'Random Numbers'!BU95^0.5)*VLOOKUP($D96,Averages!$H$113:$K$117,4,0),Proj_Rounding)</f>
        <v>1</v>
      </c>
      <c r="AA96" s="6">
        <f>ROUND(EXP('Random Numbers'!BV95)/2.5*Averages!$K95+(1-'Random Numbers'!BV95^0.5)*VLOOKUP($D96,Averages!$H$113:$K$117,4,0),Proj_Rounding)</f>
        <v>1</v>
      </c>
      <c r="AB96" s="6">
        <f>ROUND(EXP('Random Numbers'!BW95)/2.5*Averages!$K95+(1-'Random Numbers'!BW95^0.5)*VLOOKUP($D96,Averages!$H$113:$K$117,4,0),Proj_Rounding)</f>
        <v>1</v>
      </c>
      <c r="AC96" s="49">
        <f>ROUND(EXP('Random Numbers'!BX95)/2.5*Averages!$K95+(1-'Random Numbers'!BX95^0.5)*VLOOKUP($D96,Averages!$H$113:$K$117,4,0),Proj_Rounding)</f>
        <v>1</v>
      </c>
      <c r="AD96" s="69">
        <f t="shared" si="1"/>
        <v>20</v>
      </c>
    </row>
    <row r="97" spans="2:30" ht="15" customHeight="1" x14ac:dyDescent="0.35">
      <c r="B97" s="32" t="s">
        <v>30</v>
      </c>
      <c r="C97" s="51" t="s">
        <v>125</v>
      </c>
      <c r="D97" s="6" t="s">
        <v>9</v>
      </c>
      <c r="E97" s="6">
        <f>ROUND(EXP('Random Numbers'!AZ96)/2.5*Averages!$K96+(1-'Random Numbers'!AZ96^0.5)*VLOOKUP($D97,Averages!$H$113:$K$117,4,0),Proj_Rounding)</f>
        <v>0</v>
      </c>
      <c r="F97" s="6">
        <f>ROUND(EXP('Random Numbers'!BA96)/2.5*Averages!$K96+(1-'Random Numbers'!BA96^0.5)*VLOOKUP($D97,Averages!$H$113:$K$117,4,0),Proj_Rounding)</f>
        <v>1</v>
      </c>
      <c r="G97" s="6">
        <f>ROUND(EXP('Random Numbers'!BB96)/2.5*Averages!$K96+(1-'Random Numbers'!BB96^0.5)*VLOOKUP($D97,Averages!$H$113:$K$117,4,0),Proj_Rounding)</f>
        <v>0</v>
      </c>
      <c r="H97" s="6">
        <f>ROUND(EXP('Random Numbers'!BC96)/2.5*Averages!$K96+(1-'Random Numbers'!BC96^0.5)*VLOOKUP($D97,Averages!$H$113:$K$117,4,0),Proj_Rounding)</f>
        <v>0</v>
      </c>
      <c r="I97" s="6">
        <f>ROUND(EXP('Random Numbers'!BD96)/2.5*Averages!$K96+(1-'Random Numbers'!BD96^0.5)*VLOOKUP($D97,Averages!$H$113:$K$117,4,0),Proj_Rounding)</f>
        <v>0</v>
      </c>
      <c r="J97" s="6">
        <f>ROUND(EXP('Random Numbers'!BE96)/2.5*Averages!$K96+(1-'Random Numbers'!BE96^0.5)*VLOOKUP($D97,Averages!$H$113:$K$117,4,0),Proj_Rounding)</f>
        <v>0</v>
      </c>
      <c r="K97" s="6">
        <f>ROUND(EXP('Random Numbers'!BF96)/2.5*Averages!$K96+(1-'Random Numbers'!BF96^0.5)*VLOOKUP($D97,Averages!$H$113:$K$117,4,0),Proj_Rounding)</f>
        <v>1</v>
      </c>
      <c r="L97" s="6">
        <f>ROUND(EXP('Random Numbers'!BG96)/2.5*Averages!$K96+(1-'Random Numbers'!BG96^0.5)*VLOOKUP($D97,Averages!$H$113:$K$117,4,0),Proj_Rounding)</f>
        <v>1</v>
      </c>
      <c r="M97" s="6">
        <f>ROUND(EXP('Random Numbers'!BH96)/2.5*Averages!$K96+(1-'Random Numbers'!BH96^0.5)*VLOOKUP($D97,Averages!$H$113:$K$117,4,0),Proj_Rounding)</f>
        <v>0</v>
      </c>
      <c r="N97" s="6">
        <f>ROUND(EXP('Random Numbers'!BI96)/2.5*Averages!$K96+(1-'Random Numbers'!BI96^0.5)*VLOOKUP($D97,Averages!$H$113:$K$117,4,0),Proj_Rounding)</f>
        <v>1</v>
      </c>
      <c r="O97" s="6">
        <f>ROUND(EXP('Random Numbers'!BJ96)/2.5*Averages!$K96+(1-'Random Numbers'!BJ96^0.5)*VLOOKUP($D97,Averages!$H$113:$K$117,4,0),Proj_Rounding)</f>
        <v>1</v>
      </c>
      <c r="P97" s="6">
        <f>ROUND(EXP('Random Numbers'!BK96)/2.5*Averages!$K96+(1-'Random Numbers'!BK96^0.5)*VLOOKUP($D97,Averages!$H$113:$K$117,4,0),Proj_Rounding)</f>
        <v>0</v>
      </c>
      <c r="Q97" s="6">
        <f>ROUND(EXP('Random Numbers'!BL96)/2.5*Averages!$K96+(1-'Random Numbers'!BL96^0.5)*VLOOKUP($D97,Averages!$H$113:$K$117,4,0),Proj_Rounding)</f>
        <v>0</v>
      </c>
      <c r="R97" s="6">
        <f>ROUND(EXP('Random Numbers'!BM96)/2.5*Averages!$K96+(1-'Random Numbers'!BM96^0.5)*VLOOKUP($D97,Averages!$H$113:$K$117,4,0),Proj_Rounding)</f>
        <v>0</v>
      </c>
      <c r="S97" s="6">
        <f>ROUND(EXP('Random Numbers'!BN96)/2.5*Averages!$K96+(1-'Random Numbers'!BN96^0.5)*VLOOKUP($D97,Averages!$H$113:$K$117,4,0),Proj_Rounding)</f>
        <v>1</v>
      </c>
      <c r="T97" s="6">
        <f>ROUND(EXP('Random Numbers'!BO96)/2.5*Averages!$K96+(1-'Random Numbers'!BO96^0.5)*VLOOKUP($D97,Averages!$H$113:$K$117,4,0),Proj_Rounding)</f>
        <v>1</v>
      </c>
      <c r="U97" s="6">
        <f>ROUND(EXP('Random Numbers'!BP96)/2.5*Averages!$K96+(1-'Random Numbers'!BP96^0.5)*VLOOKUP($D97,Averages!$H$113:$K$117,4,0),Proj_Rounding)</f>
        <v>0</v>
      </c>
      <c r="V97" s="6">
        <f>ROUND(EXP('Random Numbers'!BQ96)/2.5*Averages!$K96+(1-'Random Numbers'!BQ96^0.5)*VLOOKUP($D97,Averages!$H$113:$K$117,4,0),Proj_Rounding)</f>
        <v>0</v>
      </c>
      <c r="W97" s="6">
        <f>ROUND(EXP('Random Numbers'!BR96)/2.5*Averages!$K96+(1-'Random Numbers'!BR96^0.5)*VLOOKUP($D97,Averages!$H$113:$K$117,4,0),Proj_Rounding)</f>
        <v>1</v>
      </c>
      <c r="X97" s="6">
        <f>ROUND(EXP('Random Numbers'!BS96)/2.5*Averages!$K96+(1-'Random Numbers'!BS96^0.5)*VLOOKUP($D97,Averages!$H$113:$K$117,4,0),Proj_Rounding)</f>
        <v>1</v>
      </c>
      <c r="Y97" s="6">
        <f>ROUND(EXP('Random Numbers'!BT96)/2.5*Averages!$K96+(1-'Random Numbers'!BT96^0.5)*VLOOKUP($D97,Averages!$H$113:$K$117,4,0),Proj_Rounding)</f>
        <v>0</v>
      </c>
      <c r="Z97" s="6">
        <f>ROUND(EXP('Random Numbers'!BU96)/2.5*Averages!$K96+(1-'Random Numbers'!BU96^0.5)*VLOOKUP($D97,Averages!$H$113:$K$117,4,0),Proj_Rounding)</f>
        <v>1</v>
      </c>
      <c r="AA97" s="6">
        <f>ROUND(EXP('Random Numbers'!BV96)/2.5*Averages!$K96+(1-'Random Numbers'!BV96^0.5)*VLOOKUP($D97,Averages!$H$113:$K$117,4,0),Proj_Rounding)</f>
        <v>0</v>
      </c>
      <c r="AB97" s="6">
        <f>ROUND(EXP('Random Numbers'!BW96)/2.5*Averages!$K96+(1-'Random Numbers'!BW96^0.5)*VLOOKUP($D97,Averages!$H$113:$K$117,4,0),Proj_Rounding)</f>
        <v>1</v>
      </c>
      <c r="AC97" s="49">
        <f>ROUND(EXP('Random Numbers'!BX96)/2.5*Averages!$K96+(1-'Random Numbers'!BX96^0.5)*VLOOKUP($D97,Averages!$H$113:$K$117,4,0),Proj_Rounding)</f>
        <v>0</v>
      </c>
      <c r="AD97" s="69">
        <f t="shared" si="1"/>
        <v>11</v>
      </c>
    </row>
    <row r="98" spans="2:30" ht="15" customHeight="1" x14ac:dyDescent="0.35">
      <c r="B98" s="32" t="s">
        <v>30</v>
      </c>
      <c r="C98" s="51" t="s">
        <v>126</v>
      </c>
      <c r="D98" s="6" t="s">
        <v>9</v>
      </c>
      <c r="E98" s="6">
        <f>ROUND(EXP('Random Numbers'!AZ97)/2.5*Averages!$K97+(1-'Random Numbers'!AZ97^0.5)*VLOOKUP($D98,Averages!$H$113:$K$117,4,0),Proj_Rounding)</f>
        <v>2</v>
      </c>
      <c r="F98" s="6">
        <f>ROUND(EXP('Random Numbers'!BA97)/2.5*Averages!$K97+(1-'Random Numbers'!BA97^0.5)*VLOOKUP($D98,Averages!$H$113:$K$117,4,0),Proj_Rounding)</f>
        <v>2</v>
      </c>
      <c r="G98" s="6">
        <f>ROUND(EXP('Random Numbers'!BB97)/2.5*Averages!$K97+(1-'Random Numbers'!BB97^0.5)*VLOOKUP($D98,Averages!$H$113:$K$117,4,0),Proj_Rounding)</f>
        <v>2</v>
      </c>
      <c r="H98" s="6">
        <f>ROUND(EXP('Random Numbers'!BC97)/2.5*Averages!$K97+(1-'Random Numbers'!BC97^0.5)*VLOOKUP($D98,Averages!$H$113:$K$117,4,0),Proj_Rounding)</f>
        <v>2</v>
      </c>
      <c r="I98" s="6">
        <f>ROUND(EXP('Random Numbers'!BD97)/2.5*Averages!$K97+(1-'Random Numbers'!BD97^0.5)*VLOOKUP($D98,Averages!$H$113:$K$117,4,0),Proj_Rounding)</f>
        <v>2</v>
      </c>
      <c r="J98" s="6">
        <f>ROUND(EXP('Random Numbers'!BE97)/2.5*Averages!$K97+(1-'Random Numbers'!BE97^0.5)*VLOOKUP($D98,Averages!$H$113:$K$117,4,0),Proj_Rounding)</f>
        <v>3</v>
      </c>
      <c r="K98" s="6">
        <f>ROUND(EXP('Random Numbers'!BF97)/2.5*Averages!$K97+(1-'Random Numbers'!BF97^0.5)*VLOOKUP($D98,Averages!$H$113:$K$117,4,0),Proj_Rounding)</f>
        <v>2</v>
      </c>
      <c r="L98" s="6">
        <f>ROUND(EXP('Random Numbers'!BG97)/2.5*Averages!$K97+(1-'Random Numbers'!BG97^0.5)*VLOOKUP($D98,Averages!$H$113:$K$117,4,0),Proj_Rounding)</f>
        <v>2</v>
      </c>
      <c r="M98" s="6">
        <f>ROUND(EXP('Random Numbers'!BH97)/2.5*Averages!$K97+(1-'Random Numbers'!BH97^0.5)*VLOOKUP($D98,Averages!$H$113:$K$117,4,0),Proj_Rounding)</f>
        <v>2</v>
      </c>
      <c r="N98" s="6">
        <f>ROUND(EXP('Random Numbers'!BI97)/2.5*Averages!$K97+(1-'Random Numbers'!BI97^0.5)*VLOOKUP($D98,Averages!$H$113:$K$117,4,0),Proj_Rounding)</f>
        <v>2</v>
      </c>
      <c r="O98" s="6">
        <f>ROUND(EXP('Random Numbers'!BJ97)/2.5*Averages!$K97+(1-'Random Numbers'!BJ97^0.5)*VLOOKUP($D98,Averages!$H$113:$K$117,4,0),Proj_Rounding)</f>
        <v>2</v>
      </c>
      <c r="P98" s="6">
        <f>ROUND(EXP('Random Numbers'!BK97)/2.5*Averages!$K97+(1-'Random Numbers'!BK97^0.5)*VLOOKUP($D98,Averages!$H$113:$K$117,4,0),Proj_Rounding)</f>
        <v>3</v>
      </c>
      <c r="Q98" s="6">
        <f>ROUND(EXP('Random Numbers'!BL97)/2.5*Averages!$K97+(1-'Random Numbers'!BL97^0.5)*VLOOKUP($D98,Averages!$H$113:$K$117,4,0),Proj_Rounding)</f>
        <v>2</v>
      </c>
      <c r="R98" s="6">
        <f>ROUND(EXP('Random Numbers'!BM97)/2.5*Averages!$K97+(1-'Random Numbers'!BM97^0.5)*VLOOKUP($D98,Averages!$H$113:$K$117,4,0),Proj_Rounding)</f>
        <v>2</v>
      </c>
      <c r="S98" s="6">
        <f>ROUND(EXP('Random Numbers'!BN97)/2.5*Averages!$K97+(1-'Random Numbers'!BN97^0.5)*VLOOKUP($D98,Averages!$H$113:$K$117,4,0),Proj_Rounding)</f>
        <v>2</v>
      </c>
      <c r="T98" s="6">
        <f>ROUND(EXP('Random Numbers'!BO97)/2.5*Averages!$K97+(1-'Random Numbers'!BO97^0.5)*VLOOKUP($D98,Averages!$H$113:$K$117,4,0),Proj_Rounding)</f>
        <v>2</v>
      </c>
      <c r="U98" s="6">
        <f>ROUND(EXP('Random Numbers'!BP97)/2.5*Averages!$K97+(1-'Random Numbers'!BP97^0.5)*VLOOKUP($D98,Averages!$H$113:$K$117,4,0),Proj_Rounding)</f>
        <v>2</v>
      </c>
      <c r="V98" s="6">
        <f>ROUND(EXP('Random Numbers'!BQ97)/2.5*Averages!$K97+(1-'Random Numbers'!BQ97^0.5)*VLOOKUP($D98,Averages!$H$113:$K$117,4,0),Proj_Rounding)</f>
        <v>2</v>
      </c>
      <c r="W98" s="6">
        <f>ROUND(EXP('Random Numbers'!BR97)/2.5*Averages!$K97+(1-'Random Numbers'!BR97^0.5)*VLOOKUP($D98,Averages!$H$113:$K$117,4,0),Proj_Rounding)</f>
        <v>2</v>
      </c>
      <c r="X98" s="6">
        <f>ROUND(EXP('Random Numbers'!BS97)/2.5*Averages!$K97+(1-'Random Numbers'!BS97^0.5)*VLOOKUP($D98,Averages!$H$113:$K$117,4,0),Proj_Rounding)</f>
        <v>2</v>
      </c>
      <c r="Y98" s="6">
        <f>ROUND(EXP('Random Numbers'!BT97)/2.5*Averages!$K97+(1-'Random Numbers'!BT97^0.5)*VLOOKUP($D98,Averages!$H$113:$K$117,4,0),Proj_Rounding)</f>
        <v>2</v>
      </c>
      <c r="Z98" s="6">
        <f>ROUND(EXP('Random Numbers'!BU97)/2.5*Averages!$K97+(1-'Random Numbers'!BU97^0.5)*VLOOKUP($D98,Averages!$H$113:$K$117,4,0),Proj_Rounding)</f>
        <v>3</v>
      </c>
      <c r="AA98" s="6">
        <f>ROUND(EXP('Random Numbers'!BV97)/2.5*Averages!$K97+(1-'Random Numbers'!BV97^0.5)*VLOOKUP($D98,Averages!$H$113:$K$117,4,0),Proj_Rounding)</f>
        <v>2</v>
      </c>
      <c r="AB98" s="6">
        <f>ROUND(EXP('Random Numbers'!BW97)/2.5*Averages!$K97+(1-'Random Numbers'!BW97^0.5)*VLOOKUP($D98,Averages!$H$113:$K$117,4,0),Proj_Rounding)</f>
        <v>2</v>
      </c>
      <c r="AC98" s="49">
        <f>ROUND(EXP('Random Numbers'!BX97)/2.5*Averages!$K97+(1-'Random Numbers'!BX97^0.5)*VLOOKUP($D98,Averages!$H$113:$K$117,4,0),Proj_Rounding)</f>
        <v>2</v>
      </c>
      <c r="AD98" s="69">
        <f t="shared" si="1"/>
        <v>53</v>
      </c>
    </row>
    <row r="99" spans="2:30" ht="15" customHeight="1" x14ac:dyDescent="0.35">
      <c r="B99" s="32" t="s">
        <v>30</v>
      </c>
      <c r="C99" s="51" t="s">
        <v>127</v>
      </c>
      <c r="D99" s="6" t="s">
        <v>9</v>
      </c>
      <c r="E99" s="6">
        <f>ROUND(EXP('Random Numbers'!AZ98)/2.5*Averages!$K98+(1-'Random Numbers'!AZ98^0.5)*VLOOKUP($D99,Averages!$H$113:$K$117,4,0),Proj_Rounding)</f>
        <v>1</v>
      </c>
      <c r="F99" s="6">
        <f>ROUND(EXP('Random Numbers'!BA98)/2.5*Averages!$K98+(1-'Random Numbers'!BA98^0.5)*VLOOKUP($D99,Averages!$H$113:$K$117,4,0),Proj_Rounding)</f>
        <v>1</v>
      </c>
      <c r="G99" s="6">
        <f>ROUND(EXP('Random Numbers'!BB98)/2.5*Averages!$K98+(1-'Random Numbers'!BB98^0.5)*VLOOKUP($D99,Averages!$H$113:$K$117,4,0),Proj_Rounding)</f>
        <v>1</v>
      </c>
      <c r="H99" s="6">
        <f>ROUND(EXP('Random Numbers'!BC98)/2.5*Averages!$K98+(1-'Random Numbers'!BC98^0.5)*VLOOKUP($D99,Averages!$H$113:$K$117,4,0),Proj_Rounding)</f>
        <v>1</v>
      </c>
      <c r="I99" s="6">
        <f>ROUND(EXP('Random Numbers'!BD98)/2.5*Averages!$K98+(1-'Random Numbers'!BD98^0.5)*VLOOKUP($D99,Averages!$H$113:$K$117,4,0),Proj_Rounding)</f>
        <v>1</v>
      </c>
      <c r="J99" s="6">
        <f>ROUND(EXP('Random Numbers'!BE98)/2.5*Averages!$K98+(1-'Random Numbers'!BE98^0.5)*VLOOKUP($D99,Averages!$H$113:$K$117,4,0),Proj_Rounding)</f>
        <v>1</v>
      </c>
      <c r="K99" s="6">
        <f>ROUND(EXP('Random Numbers'!BF98)/2.5*Averages!$K98+(1-'Random Numbers'!BF98^0.5)*VLOOKUP($D99,Averages!$H$113:$K$117,4,0),Proj_Rounding)</f>
        <v>1</v>
      </c>
      <c r="L99" s="6">
        <f>ROUND(EXP('Random Numbers'!BG98)/2.5*Averages!$K98+(1-'Random Numbers'!BG98^0.5)*VLOOKUP($D99,Averages!$H$113:$K$117,4,0),Proj_Rounding)</f>
        <v>1</v>
      </c>
      <c r="M99" s="6">
        <f>ROUND(EXP('Random Numbers'!BH98)/2.5*Averages!$K98+(1-'Random Numbers'!BH98^0.5)*VLOOKUP($D99,Averages!$H$113:$K$117,4,0),Proj_Rounding)</f>
        <v>1</v>
      </c>
      <c r="N99" s="6">
        <f>ROUND(EXP('Random Numbers'!BI98)/2.5*Averages!$K98+(1-'Random Numbers'!BI98^0.5)*VLOOKUP($D99,Averages!$H$113:$K$117,4,0),Proj_Rounding)</f>
        <v>1</v>
      </c>
      <c r="O99" s="6">
        <f>ROUND(EXP('Random Numbers'!BJ98)/2.5*Averages!$K98+(1-'Random Numbers'!BJ98^0.5)*VLOOKUP($D99,Averages!$H$113:$K$117,4,0),Proj_Rounding)</f>
        <v>1</v>
      </c>
      <c r="P99" s="6">
        <f>ROUND(EXP('Random Numbers'!BK98)/2.5*Averages!$K98+(1-'Random Numbers'!BK98^0.5)*VLOOKUP($D99,Averages!$H$113:$K$117,4,0),Proj_Rounding)</f>
        <v>1</v>
      </c>
      <c r="Q99" s="6">
        <f>ROUND(EXP('Random Numbers'!BL98)/2.5*Averages!$K98+(1-'Random Numbers'!BL98^0.5)*VLOOKUP($D99,Averages!$H$113:$K$117,4,0),Proj_Rounding)</f>
        <v>1</v>
      </c>
      <c r="R99" s="6">
        <f>ROUND(EXP('Random Numbers'!BM98)/2.5*Averages!$K98+(1-'Random Numbers'!BM98^0.5)*VLOOKUP($D99,Averages!$H$113:$K$117,4,0),Proj_Rounding)</f>
        <v>1</v>
      </c>
      <c r="S99" s="6">
        <f>ROUND(EXP('Random Numbers'!BN98)/2.5*Averages!$K98+(1-'Random Numbers'!BN98^0.5)*VLOOKUP($D99,Averages!$H$113:$K$117,4,0),Proj_Rounding)</f>
        <v>1</v>
      </c>
      <c r="T99" s="6">
        <f>ROUND(EXP('Random Numbers'!BO98)/2.5*Averages!$K98+(1-'Random Numbers'!BO98^0.5)*VLOOKUP($D99,Averages!$H$113:$K$117,4,0),Proj_Rounding)</f>
        <v>1</v>
      </c>
      <c r="U99" s="6">
        <f>ROUND(EXP('Random Numbers'!BP98)/2.5*Averages!$K98+(1-'Random Numbers'!BP98^0.5)*VLOOKUP($D99,Averages!$H$113:$K$117,4,0),Proj_Rounding)</f>
        <v>1</v>
      </c>
      <c r="V99" s="6">
        <f>ROUND(EXP('Random Numbers'!BQ98)/2.5*Averages!$K98+(1-'Random Numbers'!BQ98^0.5)*VLOOKUP($D99,Averages!$H$113:$K$117,4,0),Proj_Rounding)</f>
        <v>1</v>
      </c>
      <c r="W99" s="6">
        <f>ROUND(EXP('Random Numbers'!BR98)/2.5*Averages!$K98+(1-'Random Numbers'!BR98^0.5)*VLOOKUP($D99,Averages!$H$113:$K$117,4,0),Proj_Rounding)</f>
        <v>1</v>
      </c>
      <c r="X99" s="6">
        <f>ROUND(EXP('Random Numbers'!BS98)/2.5*Averages!$K98+(1-'Random Numbers'!BS98^0.5)*VLOOKUP($D99,Averages!$H$113:$K$117,4,0),Proj_Rounding)</f>
        <v>1</v>
      </c>
      <c r="Y99" s="6">
        <f>ROUND(EXP('Random Numbers'!BT98)/2.5*Averages!$K98+(1-'Random Numbers'!BT98^0.5)*VLOOKUP($D99,Averages!$H$113:$K$117,4,0),Proj_Rounding)</f>
        <v>1</v>
      </c>
      <c r="Z99" s="6">
        <f>ROUND(EXP('Random Numbers'!BU98)/2.5*Averages!$K98+(1-'Random Numbers'!BU98^0.5)*VLOOKUP($D99,Averages!$H$113:$K$117,4,0),Proj_Rounding)</f>
        <v>1</v>
      </c>
      <c r="AA99" s="6">
        <f>ROUND(EXP('Random Numbers'!BV98)/2.5*Averages!$K98+(1-'Random Numbers'!BV98^0.5)*VLOOKUP($D99,Averages!$H$113:$K$117,4,0),Proj_Rounding)</f>
        <v>1</v>
      </c>
      <c r="AB99" s="6">
        <f>ROUND(EXP('Random Numbers'!BW98)/2.5*Averages!$K98+(1-'Random Numbers'!BW98^0.5)*VLOOKUP($D99,Averages!$H$113:$K$117,4,0),Proj_Rounding)</f>
        <v>1</v>
      </c>
      <c r="AC99" s="49">
        <f>ROUND(EXP('Random Numbers'!BX98)/2.5*Averages!$K98+(1-'Random Numbers'!BX98^0.5)*VLOOKUP($D99,Averages!$H$113:$K$117,4,0),Proj_Rounding)</f>
        <v>1</v>
      </c>
      <c r="AD99" s="69">
        <f t="shared" si="1"/>
        <v>25</v>
      </c>
    </row>
    <row r="100" spans="2:30" ht="15" customHeight="1" x14ac:dyDescent="0.35">
      <c r="B100" s="32" t="s">
        <v>30</v>
      </c>
      <c r="C100" s="51" t="s">
        <v>128</v>
      </c>
      <c r="D100" s="6" t="s">
        <v>10</v>
      </c>
      <c r="E100" s="6">
        <f>ROUND(EXP('Random Numbers'!AZ99)/2.5*Averages!$K99+(1-'Random Numbers'!AZ99^0.5)*VLOOKUP($D100,Averages!$H$113:$K$117,4,0),Proj_Rounding)</f>
        <v>1</v>
      </c>
      <c r="F100" s="6">
        <f>ROUND(EXP('Random Numbers'!BA99)/2.5*Averages!$K99+(1-'Random Numbers'!BA99^0.5)*VLOOKUP($D100,Averages!$H$113:$K$117,4,0),Proj_Rounding)</f>
        <v>1</v>
      </c>
      <c r="G100" s="6">
        <f>ROUND(EXP('Random Numbers'!BB99)/2.5*Averages!$K99+(1-'Random Numbers'!BB99^0.5)*VLOOKUP($D100,Averages!$H$113:$K$117,4,0),Proj_Rounding)</f>
        <v>1</v>
      </c>
      <c r="H100" s="6">
        <f>ROUND(EXP('Random Numbers'!BC99)/2.5*Averages!$K99+(1-'Random Numbers'!BC99^0.5)*VLOOKUP($D100,Averages!$H$113:$K$117,4,0),Proj_Rounding)</f>
        <v>1</v>
      </c>
      <c r="I100" s="6">
        <f>ROUND(EXP('Random Numbers'!BD99)/2.5*Averages!$K99+(1-'Random Numbers'!BD99^0.5)*VLOOKUP($D100,Averages!$H$113:$K$117,4,0),Proj_Rounding)</f>
        <v>1</v>
      </c>
      <c r="J100" s="6">
        <f>ROUND(EXP('Random Numbers'!BE99)/2.5*Averages!$K99+(1-'Random Numbers'!BE99^0.5)*VLOOKUP($D100,Averages!$H$113:$K$117,4,0),Proj_Rounding)</f>
        <v>1</v>
      </c>
      <c r="K100" s="6">
        <f>ROUND(EXP('Random Numbers'!BF99)/2.5*Averages!$K99+(1-'Random Numbers'!BF99^0.5)*VLOOKUP($D100,Averages!$H$113:$K$117,4,0),Proj_Rounding)</f>
        <v>1</v>
      </c>
      <c r="L100" s="6">
        <f>ROUND(EXP('Random Numbers'!BG99)/2.5*Averages!$K99+(1-'Random Numbers'!BG99^0.5)*VLOOKUP($D100,Averages!$H$113:$K$117,4,0),Proj_Rounding)</f>
        <v>1</v>
      </c>
      <c r="M100" s="6">
        <f>ROUND(EXP('Random Numbers'!BH99)/2.5*Averages!$K99+(1-'Random Numbers'!BH99^0.5)*VLOOKUP($D100,Averages!$H$113:$K$117,4,0),Proj_Rounding)</f>
        <v>1</v>
      </c>
      <c r="N100" s="6">
        <f>ROUND(EXP('Random Numbers'!BI99)/2.5*Averages!$K99+(1-'Random Numbers'!BI99^0.5)*VLOOKUP($D100,Averages!$H$113:$K$117,4,0),Proj_Rounding)</f>
        <v>1</v>
      </c>
      <c r="O100" s="6">
        <f>ROUND(EXP('Random Numbers'!BJ99)/2.5*Averages!$K99+(1-'Random Numbers'!BJ99^0.5)*VLOOKUP($D100,Averages!$H$113:$K$117,4,0),Proj_Rounding)</f>
        <v>1</v>
      </c>
      <c r="P100" s="6">
        <f>ROUND(EXP('Random Numbers'!BK99)/2.5*Averages!$K99+(1-'Random Numbers'!BK99^0.5)*VLOOKUP($D100,Averages!$H$113:$K$117,4,0),Proj_Rounding)</f>
        <v>1</v>
      </c>
      <c r="Q100" s="6">
        <f>ROUND(EXP('Random Numbers'!BL99)/2.5*Averages!$K99+(1-'Random Numbers'!BL99^0.5)*VLOOKUP($D100,Averages!$H$113:$K$117,4,0),Proj_Rounding)</f>
        <v>1</v>
      </c>
      <c r="R100" s="6">
        <f>ROUND(EXP('Random Numbers'!BM99)/2.5*Averages!$K99+(1-'Random Numbers'!BM99^0.5)*VLOOKUP($D100,Averages!$H$113:$K$117,4,0),Proj_Rounding)</f>
        <v>1</v>
      </c>
      <c r="S100" s="6">
        <f>ROUND(EXP('Random Numbers'!BN99)/2.5*Averages!$K99+(1-'Random Numbers'!BN99^0.5)*VLOOKUP($D100,Averages!$H$113:$K$117,4,0),Proj_Rounding)</f>
        <v>1</v>
      </c>
      <c r="T100" s="6">
        <f>ROUND(EXP('Random Numbers'!BO99)/2.5*Averages!$K99+(1-'Random Numbers'!BO99^0.5)*VLOOKUP($D100,Averages!$H$113:$K$117,4,0),Proj_Rounding)</f>
        <v>1</v>
      </c>
      <c r="U100" s="6">
        <f>ROUND(EXP('Random Numbers'!BP99)/2.5*Averages!$K99+(1-'Random Numbers'!BP99^0.5)*VLOOKUP($D100,Averages!$H$113:$K$117,4,0),Proj_Rounding)</f>
        <v>1</v>
      </c>
      <c r="V100" s="6">
        <f>ROUND(EXP('Random Numbers'!BQ99)/2.5*Averages!$K99+(1-'Random Numbers'!BQ99^0.5)*VLOOKUP($D100,Averages!$H$113:$K$117,4,0),Proj_Rounding)</f>
        <v>1</v>
      </c>
      <c r="W100" s="6">
        <f>ROUND(EXP('Random Numbers'!BR99)/2.5*Averages!$K99+(1-'Random Numbers'!BR99^0.5)*VLOOKUP($D100,Averages!$H$113:$K$117,4,0),Proj_Rounding)</f>
        <v>1</v>
      </c>
      <c r="X100" s="6">
        <f>ROUND(EXP('Random Numbers'!BS99)/2.5*Averages!$K99+(1-'Random Numbers'!BS99^0.5)*VLOOKUP($D100,Averages!$H$113:$K$117,4,0),Proj_Rounding)</f>
        <v>1</v>
      </c>
      <c r="Y100" s="6">
        <f>ROUND(EXP('Random Numbers'!BT99)/2.5*Averages!$K99+(1-'Random Numbers'!BT99^0.5)*VLOOKUP($D100,Averages!$H$113:$K$117,4,0),Proj_Rounding)</f>
        <v>1</v>
      </c>
      <c r="Z100" s="6">
        <f>ROUND(EXP('Random Numbers'!BU99)/2.5*Averages!$K99+(1-'Random Numbers'!BU99^0.5)*VLOOKUP($D100,Averages!$H$113:$K$117,4,0),Proj_Rounding)</f>
        <v>1</v>
      </c>
      <c r="AA100" s="6">
        <f>ROUND(EXP('Random Numbers'!BV99)/2.5*Averages!$K99+(1-'Random Numbers'!BV99^0.5)*VLOOKUP($D100,Averages!$H$113:$K$117,4,0),Proj_Rounding)</f>
        <v>1</v>
      </c>
      <c r="AB100" s="6">
        <f>ROUND(EXP('Random Numbers'!BW99)/2.5*Averages!$K99+(1-'Random Numbers'!BW99^0.5)*VLOOKUP($D100,Averages!$H$113:$K$117,4,0),Proj_Rounding)</f>
        <v>1</v>
      </c>
      <c r="AC100" s="49">
        <f>ROUND(EXP('Random Numbers'!BX99)/2.5*Averages!$K99+(1-'Random Numbers'!BX99^0.5)*VLOOKUP($D100,Averages!$H$113:$K$117,4,0),Proj_Rounding)</f>
        <v>1</v>
      </c>
      <c r="AD100" s="69">
        <f t="shared" si="1"/>
        <v>25</v>
      </c>
    </row>
    <row r="101" spans="2:30" ht="15" customHeight="1" x14ac:dyDescent="0.35">
      <c r="B101" s="32" t="s">
        <v>30</v>
      </c>
      <c r="C101" s="51" t="s">
        <v>129</v>
      </c>
      <c r="D101" s="6" t="s">
        <v>11</v>
      </c>
      <c r="E101" s="6">
        <f>ROUND(EXP('Random Numbers'!AZ100)/2.5*Averages!$K100+(1-'Random Numbers'!AZ100^0.5)*VLOOKUP($D101,Averages!$H$113:$K$117,4,0),Proj_Rounding)</f>
        <v>3</v>
      </c>
      <c r="F101" s="6">
        <f>ROUND(EXP('Random Numbers'!BA100)/2.5*Averages!$K100+(1-'Random Numbers'!BA100^0.5)*VLOOKUP($D101,Averages!$H$113:$K$117,4,0),Proj_Rounding)</f>
        <v>4</v>
      </c>
      <c r="G101" s="6">
        <f>ROUND(EXP('Random Numbers'!BB100)/2.5*Averages!$K100+(1-'Random Numbers'!BB100^0.5)*VLOOKUP($D101,Averages!$H$113:$K$117,4,0),Proj_Rounding)</f>
        <v>4</v>
      </c>
      <c r="H101" s="6">
        <f>ROUND(EXP('Random Numbers'!BC100)/2.5*Averages!$K100+(1-'Random Numbers'!BC100^0.5)*VLOOKUP($D101,Averages!$H$113:$K$117,4,0),Proj_Rounding)</f>
        <v>4</v>
      </c>
      <c r="I101" s="6">
        <f>ROUND(EXP('Random Numbers'!BD100)/2.5*Averages!$K100+(1-'Random Numbers'!BD100^0.5)*VLOOKUP($D101,Averages!$H$113:$K$117,4,0),Proj_Rounding)</f>
        <v>4</v>
      </c>
      <c r="J101" s="6">
        <f>ROUND(EXP('Random Numbers'!BE100)/2.5*Averages!$K100+(1-'Random Numbers'!BE100^0.5)*VLOOKUP($D101,Averages!$H$113:$K$117,4,0),Proj_Rounding)</f>
        <v>4</v>
      </c>
      <c r="K101" s="6">
        <f>ROUND(EXP('Random Numbers'!BF100)/2.5*Averages!$K100+(1-'Random Numbers'!BF100^0.5)*VLOOKUP($D101,Averages!$H$113:$K$117,4,0),Proj_Rounding)</f>
        <v>3</v>
      </c>
      <c r="L101" s="6">
        <f>ROUND(EXP('Random Numbers'!BG100)/2.5*Averages!$K100+(1-'Random Numbers'!BG100^0.5)*VLOOKUP($D101,Averages!$H$113:$K$117,4,0),Proj_Rounding)</f>
        <v>4</v>
      </c>
      <c r="M101" s="6">
        <f>ROUND(EXP('Random Numbers'!BH100)/2.5*Averages!$K100+(1-'Random Numbers'!BH100^0.5)*VLOOKUP($D101,Averages!$H$113:$K$117,4,0),Proj_Rounding)</f>
        <v>4</v>
      </c>
      <c r="N101" s="6">
        <f>ROUND(EXP('Random Numbers'!BI100)/2.5*Averages!$K100+(1-'Random Numbers'!BI100^0.5)*VLOOKUP($D101,Averages!$H$113:$K$117,4,0),Proj_Rounding)</f>
        <v>4</v>
      </c>
      <c r="O101" s="6">
        <f>ROUND(EXP('Random Numbers'!BJ100)/2.5*Averages!$K100+(1-'Random Numbers'!BJ100^0.5)*VLOOKUP($D101,Averages!$H$113:$K$117,4,0),Proj_Rounding)</f>
        <v>4</v>
      </c>
      <c r="P101" s="6">
        <f>ROUND(EXP('Random Numbers'!BK100)/2.5*Averages!$K100+(1-'Random Numbers'!BK100^0.5)*VLOOKUP($D101,Averages!$H$113:$K$117,4,0),Proj_Rounding)</f>
        <v>4</v>
      </c>
      <c r="Q101" s="6">
        <f>ROUND(EXP('Random Numbers'!BL100)/2.5*Averages!$K100+(1-'Random Numbers'!BL100^0.5)*VLOOKUP($D101,Averages!$H$113:$K$117,4,0),Proj_Rounding)</f>
        <v>3</v>
      </c>
      <c r="R101" s="6">
        <f>ROUND(EXP('Random Numbers'!BM100)/2.5*Averages!$K100+(1-'Random Numbers'!BM100^0.5)*VLOOKUP($D101,Averages!$H$113:$K$117,4,0),Proj_Rounding)</f>
        <v>3</v>
      </c>
      <c r="S101" s="6">
        <f>ROUND(EXP('Random Numbers'!BN100)/2.5*Averages!$K100+(1-'Random Numbers'!BN100^0.5)*VLOOKUP($D101,Averages!$H$113:$K$117,4,0),Proj_Rounding)</f>
        <v>4</v>
      </c>
      <c r="T101" s="6">
        <f>ROUND(EXP('Random Numbers'!BO100)/2.5*Averages!$K100+(1-'Random Numbers'!BO100^0.5)*VLOOKUP($D101,Averages!$H$113:$K$117,4,0),Proj_Rounding)</f>
        <v>4</v>
      </c>
      <c r="U101" s="6">
        <f>ROUND(EXP('Random Numbers'!BP100)/2.5*Averages!$K100+(1-'Random Numbers'!BP100^0.5)*VLOOKUP($D101,Averages!$H$113:$K$117,4,0),Proj_Rounding)</f>
        <v>4</v>
      </c>
      <c r="V101" s="6">
        <f>ROUND(EXP('Random Numbers'!BQ100)/2.5*Averages!$K100+(1-'Random Numbers'!BQ100^0.5)*VLOOKUP($D101,Averages!$H$113:$K$117,4,0),Proj_Rounding)</f>
        <v>3</v>
      </c>
      <c r="W101" s="6">
        <f>ROUND(EXP('Random Numbers'!BR100)/2.5*Averages!$K100+(1-'Random Numbers'!BR100^0.5)*VLOOKUP($D101,Averages!$H$113:$K$117,4,0),Proj_Rounding)</f>
        <v>3</v>
      </c>
      <c r="X101" s="6">
        <f>ROUND(EXP('Random Numbers'!BS100)/2.5*Averages!$K100+(1-'Random Numbers'!BS100^0.5)*VLOOKUP($D101,Averages!$H$113:$K$117,4,0),Proj_Rounding)</f>
        <v>4</v>
      </c>
      <c r="Y101" s="6">
        <f>ROUND(EXP('Random Numbers'!BT100)/2.5*Averages!$K100+(1-'Random Numbers'!BT100^0.5)*VLOOKUP($D101,Averages!$H$113:$K$117,4,0),Proj_Rounding)</f>
        <v>3</v>
      </c>
      <c r="Z101" s="6">
        <f>ROUND(EXP('Random Numbers'!BU100)/2.5*Averages!$K100+(1-'Random Numbers'!BU100^0.5)*VLOOKUP($D101,Averages!$H$113:$K$117,4,0),Proj_Rounding)</f>
        <v>3</v>
      </c>
      <c r="AA101" s="6">
        <f>ROUND(EXP('Random Numbers'!BV100)/2.5*Averages!$K100+(1-'Random Numbers'!BV100^0.5)*VLOOKUP($D101,Averages!$H$113:$K$117,4,0),Proj_Rounding)</f>
        <v>3</v>
      </c>
      <c r="AB101" s="6">
        <f>ROUND(EXP('Random Numbers'!BW100)/2.5*Averages!$K100+(1-'Random Numbers'!BW100^0.5)*VLOOKUP($D101,Averages!$H$113:$K$117,4,0),Proj_Rounding)</f>
        <v>4</v>
      </c>
      <c r="AC101" s="49">
        <f>ROUND(EXP('Random Numbers'!BX100)/2.5*Averages!$K100+(1-'Random Numbers'!BX100^0.5)*VLOOKUP($D101,Averages!$H$113:$K$117,4,0),Proj_Rounding)</f>
        <v>4</v>
      </c>
      <c r="AD101" s="69">
        <f t="shared" si="1"/>
        <v>91</v>
      </c>
    </row>
    <row r="102" spans="2:30" ht="15" customHeight="1" x14ac:dyDescent="0.35">
      <c r="B102" s="32" t="s">
        <v>30</v>
      </c>
      <c r="C102" s="51" t="s">
        <v>130</v>
      </c>
      <c r="D102" s="6" t="s">
        <v>11</v>
      </c>
      <c r="E102" s="6">
        <f>ROUND(EXP('Random Numbers'!AZ101)/2.5*Averages!$K101+(1-'Random Numbers'!AZ101^0.5)*VLOOKUP($D102,Averages!$H$113:$K$117,4,0),Proj_Rounding)</f>
        <v>3</v>
      </c>
      <c r="F102" s="6">
        <f>ROUND(EXP('Random Numbers'!BA101)/2.5*Averages!$K101+(1-'Random Numbers'!BA101^0.5)*VLOOKUP($D102,Averages!$H$113:$K$117,4,0),Proj_Rounding)</f>
        <v>2</v>
      </c>
      <c r="G102" s="6">
        <f>ROUND(EXP('Random Numbers'!BB101)/2.5*Averages!$K101+(1-'Random Numbers'!BB101^0.5)*VLOOKUP($D102,Averages!$H$113:$K$117,4,0),Proj_Rounding)</f>
        <v>2</v>
      </c>
      <c r="H102" s="6">
        <f>ROUND(EXP('Random Numbers'!BC101)/2.5*Averages!$K101+(1-'Random Numbers'!BC101^0.5)*VLOOKUP($D102,Averages!$H$113:$K$117,4,0),Proj_Rounding)</f>
        <v>3</v>
      </c>
      <c r="I102" s="6">
        <f>ROUND(EXP('Random Numbers'!BD101)/2.5*Averages!$K101+(1-'Random Numbers'!BD101^0.5)*VLOOKUP($D102,Averages!$H$113:$K$117,4,0),Proj_Rounding)</f>
        <v>2</v>
      </c>
      <c r="J102" s="6">
        <f>ROUND(EXP('Random Numbers'!BE101)/2.5*Averages!$K101+(1-'Random Numbers'!BE101^0.5)*VLOOKUP($D102,Averages!$H$113:$K$117,4,0),Proj_Rounding)</f>
        <v>3</v>
      </c>
      <c r="K102" s="6">
        <f>ROUND(EXP('Random Numbers'!BF101)/2.5*Averages!$K101+(1-'Random Numbers'!BF101^0.5)*VLOOKUP($D102,Averages!$H$113:$K$117,4,0),Proj_Rounding)</f>
        <v>2</v>
      </c>
      <c r="L102" s="6">
        <f>ROUND(EXP('Random Numbers'!BG101)/2.5*Averages!$K101+(1-'Random Numbers'!BG101^0.5)*VLOOKUP($D102,Averages!$H$113:$K$117,4,0),Proj_Rounding)</f>
        <v>2</v>
      </c>
      <c r="M102" s="6">
        <f>ROUND(EXP('Random Numbers'!BH101)/2.5*Averages!$K101+(1-'Random Numbers'!BH101^0.5)*VLOOKUP($D102,Averages!$H$113:$K$117,4,0),Proj_Rounding)</f>
        <v>3</v>
      </c>
      <c r="N102" s="6">
        <f>ROUND(EXP('Random Numbers'!BI101)/2.5*Averages!$K101+(1-'Random Numbers'!BI101^0.5)*VLOOKUP($D102,Averages!$H$113:$K$117,4,0),Proj_Rounding)</f>
        <v>2</v>
      </c>
      <c r="O102" s="6">
        <f>ROUND(EXP('Random Numbers'!BJ101)/2.5*Averages!$K101+(1-'Random Numbers'!BJ101^0.5)*VLOOKUP($D102,Averages!$H$113:$K$117,4,0),Proj_Rounding)</f>
        <v>2</v>
      </c>
      <c r="P102" s="6">
        <f>ROUND(EXP('Random Numbers'!BK101)/2.5*Averages!$K101+(1-'Random Numbers'!BK101^0.5)*VLOOKUP($D102,Averages!$H$113:$K$117,4,0),Proj_Rounding)</f>
        <v>2</v>
      </c>
      <c r="Q102" s="6">
        <f>ROUND(EXP('Random Numbers'!BL101)/2.5*Averages!$K101+(1-'Random Numbers'!BL101^0.5)*VLOOKUP($D102,Averages!$H$113:$K$117,4,0),Proj_Rounding)</f>
        <v>2</v>
      </c>
      <c r="R102" s="6">
        <f>ROUND(EXP('Random Numbers'!BM101)/2.5*Averages!$K101+(1-'Random Numbers'!BM101^0.5)*VLOOKUP($D102,Averages!$H$113:$K$117,4,0),Proj_Rounding)</f>
        <v>3</v>
      </c>
      <c r="S102" s="6">
        <f>ROUND(EXP('Random Numbers'!BN101)/2.5*Averages!$K101+(1-'Random Numbers'!BN101^0.5)*VLOOKUP($D102,Averages!$H$113:$K$117,4,0),Proj_Rounding)</f>
        <v>3</v>
      </c>
      <c r="T102" s="6">
        <f>ROUND(EXP('Random Numbers'!BO101)/2.5*Averages!$K101+(1-'Random Numbers'!BO101^0.5)*VLOOKUP($D102,Averages!$H$113:$K$117,4,0),Proj_Rounding)</f>
        <v>2</v>
      </c>
      <c r="U102" s="6">
        <f>ROUND(EXP('Random Numbers'!BP101)/2.5*Averages!$K101+(1-'Random Numbers'!BP101^0.5)*VLOOKUP($D102,Averages!$H$113:$K$117,4,0),Proj_Rounding)</f>
        <v>3</v>
      </c>
      <c r="V102" s="6">
        <f>ROUND(EXP('Random Numbers'!BQ101)/2.5*Averages!$K101+(1-'Random Numbers'!BQ101^0.5)*VLOOKUP($D102,Averages!$H$113:$K$117,4,0),Proj_Rounding)</f>
        <v>2</v>
      </c>
      <c r="W102" s="6">
        <f>ROUND(EXP('Random Numbers'!BR101)/2.5*Averages!$K101+(1-'Random Numbers'!BR101^0.5)*VLOOKUP($D102,Averages!$H$113:$K$117,4,0),Proj_Rounding)</f>
        <v>2</v>
      </c>
      <c r="X102" s="6">
        <f>ROUND(EXP('Random Numbers'!BS101)/2.5*Averages!$K101+(1-'Random Numbers'!BS101^0.5)*VLOOKUP($D102,Averages!$H$113:$K$117,4,0),Proj_Rounding)</f>
        <v>2</v>
      </c>
      <c r="Y102" s="6">
        <f>ROUND(EXP('Random Numbers'!BT101)/2.5*Averages!$K101+(1-'Random Numbers'!BT101^0.5)*VLOOKUP($D102,Averages!$H$113:$K$117,4,0),Proj_Rounding)</f>
        <v>2</v>
      </c>
      <c r="Z102" s="6">
        <f>ROUND(EXP('Random Numbers'!BU101)/2.5*Averages!$K101+(1-'Random Numbers'!BU101^0.5)*VLOOKUP($D102,Averages!$H$113:$K$117,4,0),Proj_Rounding)</f>
        <v>2</v>
      </c>
      <c r="AA102" s="6">
        <f>ROUND(EXP('Random Numbers'!BV101)/2.5*Averages!$K101+(1-'Random Numbers'!BV101^0.5)*VLOOKUP($D102,Averages!$H$113:$K$117,4,0),Proj_Rounding)</f>
        <v>2</v>
      </c>
      <c r="AB102" s="6">
        <f>ROUND(EXP('Random Numbers'!BW101)/2.5*Averages!$K101+(1-'Random Numbers'!BW101^0.5)*VLOOKUP($D102,Averages!$H$113:$K$117,4,0),Proj_Rounding)</f>
        <v>2</v>
      </c>
      <c r="AC102" s="49">
        <f>ROUND(EXP('Random Numbers'!BX101)/2.5*Averages!$K101+(1-'Random Numbers'!BX101^0.5)*VLOOKUP($D102,Averages!$H$113:$K$117,4,0),Proj_Rounding)</f>
        <v>2</v>
      </c>
      <c r="AD102" s="69">
        <f t="shared" si="1"/>
        <v>57</v>
      </c>
    </row>
    <row r="103" spans="2:30" ht="15" customHeight="1" x14ac:dyDescent="0.35">
      <c r="B103" s="32" t="s">
        <v>31</v>
      </c>
      <c r="C103" s="51" t="s">
        <v>131</v>
      </c>
      <c r="D103" s="6" t="s">
        <v>8</v>
      </c>
      <c r="E103" s="6">
        <f>ROUND(EXP('Random Numbers'!AZ102)/2.5*Averages!$K102+(1-'Random Numbers'!AZ102^0.5)*VLOOKUP($D103,Averages!$H$113:$K$117,4,0),Proj_Rounding)</f>
        <v>1</v>
      </c>
      <c r="F103" s="6">
        <f>ROUND(EXP('Random Numbers'!BA102)/2.5*Averages!$K102+(1-'Random Numbers'!BA102^0.5)*VLOOKUP($D103,Averages!$H$113:$K$117,4,0),Proj_Rounding)</f>
        <v>1</v>
      </c>
      <c r="G103" s="6">
        <f>ROUND(EXP('Random Numbers'!BB102)/2.5*Averages!$K102+(1-'Random Numbers'!BB102^0.5)*VLOOKUP($D103,Averages!$H$113:$K$117,4,0),Proj_Rounding)</f>
        <v>1</v>
      </c>
      <c r="H103" s="6">
        <f>ROUND(EXP('Random Numbers'!BC102)/2.5*Averages!$K102+(1-'Random Numbers'!BC102^0.5)*VLOOKUP($D103,Averages!$H$113:$K$117,4,0),Proj_Rounding)</f>
        <v>1</v>
      </c>
      <c r="I103" s="6">
        <f>ROUND(EXP('Random Numbers'!BD102)/2.5*Averages!$K102+(1-'Random Numbers'!BD102^0.5)*VLOOKUP($D103,Averages!$H$113:$K$117,4,0),Proj_Rounding)</f>
        <v>1</v>
      </c>
      <c r="J103" s="6">
        <f>ROUND(EXP('Random Numbers'!BE102)/2.5*Averages!$K102+(1-'Random Numbers'!BE102^0.5)*VLOOKUP($D103,Averages!$H$113:$K$117,4,0),Proj_Rounding)</f>
        <v>1</v>
      </c>
      <c r="K103" s="6">
        <f>ROUND(EXP('Random Numbers'!BF102)/2.5*Averages!$K102+(1-'Random Numbers'!BF102^0.5)*VLOOKUP($D103,Averages!$H$113:$K$117,4,0),Proj_Rounding)</f>
        <v>1</v>
      </c>
      <c r="L103" s="6">
        <f>ROUND(EXP('Random Numbers'!BG102)/2.5*Averages!$K102+(1-'Random Numbers'!BG102^0.5)*VLOOKUP($D103,Averages!$H$113:$K$117,4,0),Proj_Rounding)</f>
        <v>1</v>
      </c>
      <c r="M103" s="6">
        <f>ROUND(EXP('Random Numbers'!BH102)/2.5*Averages!$K102+(1-'Random Numbers'!BH102^0.5)*VLOOKUP($D103,Averages!$H$113:$K$117,4,0),Proj_Rounding)</f>
        <v>1</v>
      </c>
      <c r="N103" s="6">
        <f>ROUND(EXP('Random Numbers'!BI102)/2.5*Averages!$K102+(1-'Random Numbers'!BI102^0.5)*VLOOKUP($D103,Averages!$H$113:$K$117,4,0),Proj_Rounding)</f>
        <v>1</v>
      </c>
      <c r="O103" s="6">
        <f>ROUND(EXP('Random Numbers'!BJ102)/2.5*Averages!$K102+(1-'Random Numbers'!BJ102^0.5)*VLOOKUP($D103,Averages!$H$113:$K$117,4,0),Proj_Rounding)</f>
        <v>1</v>
      </c>
      <c r="P103" s="6">
        <f>ROUND(EXP('Random Numbers'!BK102)/2.5*Averages!$K102+(1-'Random Numbers'!BK102^0.5)*VLOOKUP($D103,Averages!$H$113:$K$117,4,0),Proj_Rounding)</f>
        <v>1</v>
      </c>
      <c r="Q103" s="6">
        <f>ROUND(EXP('Random Numbers'!BL102)/2.5*Averages!$K102+(1-'Random Numbers'!BL102^0.5)*VLOOKUP($D103,Averages!$H$113:$K$117,4,0),Proj_Rounding)</f>
        <v>1</v>
      </c>
      <c r="R103" s="6">
        <f>ROUND(EXP('Random Numbers'!BM102)/2.5*Averages!$K102+(1-'Random Numbers'!BM102^0.5)*VLOOKUP($D103,Averages!$H$113:$K$117,4,0),Proj_Rounding)</f>
        <v>1</v>
      </c>
      <c r="S103" s="6">
        <f>ROUND(EXP('Random Numbers'!BN102)/2.5*Averages!$K102+(1-'Random Numbers'!BN102^0.5)*VLOOKUP($D103,Averages!$H$113:$K$117,4,0),Proj_Rounding)</f>
        <v>1</v>
      </c>
      <c r="T103" s="6">
        <f>ROUND(EXP('Random Numbers'!BO102)/2.5*Averages!$K102+(1-'Random Numbers'!BO102^0.5)*VLOOKUP($D103,Averages!$H$113:$K$117,4,0),Proj_Rounding)</f>
        <v>1</v>
      </c>
      <c r="U103" s="6">
        <f>ROUND(EXP('Random Numbers'!BP102)/2.5*Averages!$K102+(1-'Random Numbers'!BP102^0.5)*VLOOKUP($D103,Averages!$H$113:$K$117,4,0),Proj_Rounding)</f>
        <v>1</v>
      </c>
      <c r="V103" s="6">
        <f>ROUND(EXP('Random Numbers'!BQ102)/2.5*Averages!$K102+(1-'Random Numbers'!BQ102^0.5)*VLOOKUP($D103,Averages!$H$113:$K$117,4,0),Proj_Rounding)</f>
        <v>1</v>
      </c>
      <c r="W103" s="6">
        <f>ROUND(EXP('Random Numbers'!BR102)/2.5*Averages!$K102+(1-'Random Numbers'!BR102^0.5)*VLOOKUP($D103,Averages!$H$113:$K$117,4,0),Proj_Rounding)</f>
        <v>1</v>
      </c>
      <c r="X103" s="6">
        <f>ROUND(EXP('Random Numbers'!BS102)/2.5*Averages!$K102+(1-'Random Numbers'!BS102^0.5)*VLOOKUP($D103,Averages!$H$113:$K$117,4,0),Proj_Rounding)</f>
        <v>1</v>
      </c>
      <c r="Y103" s="6">
        <f>ROUND(EXP('Random Numbers'!BT102)/2.5*Averages!$K102+(1-'Random Numbers'!BT102^0.5)*VLOOKUP($D103,Averages!$H$113:$K$117,4,0),Proj_Rounding)</f>
        <v>1</v>
      </c>
      <c r="Z103" s="6">
        <f>ROUND(EXP('Random Numbers'!BU102)/2.5*Averages!$K102+(1-'Random Numbers'!BU102^0.5)*VLOOKUP($D103,Averages!$H$113:$K$117,4,0),Proj_Rounding)</f>
        <v>1</v>
      </c>
      <c r="AA103" s="6">
        <f>ROUND(EXP('Random Numbers'!BV102)/2.5*Averages!$K102+(1-'Random Numbers'!BV102^0.5)*VLOOKUP($D103,Averages!$H$113:$K$117,4,0),Proj_Rounding)</f>
        <v>1</v>
      </c>
      <c r="AB103" s="6">
        <f>ROUND(EXP('Random Numbers'!BW102)/2.5*Averages!$K102+(1-'Random Numbers'!BW102^0.5)*VLOOKUP($D103,Averages!$H$113:$K$117,4,0),Proj_Rounding)</f>
        <v>1</v>
      </c>
      <c r="AC103" s="49">
        <f>ROUND(EXP('Random Numbers'!BX102)/2.5*Averages!$K102+(1-'Random Numbers'!BX102^0.5)*VLOOKUP($D103,Averages!$H$113:$K$117,4,0),Proj_Rounding)</f>
        <v>1</v>
      </c>
      <c r="AD103" s="69">
        <f t="shared" si="1"/>
        <v>25</v>
      </c>
    </row>
    <row r="104" spans="2:30" ht="15" customHeight="1" x14ac:dyDescent="0.35">
      <c r="B104" s="32" t="s">
        <v>31</v>
      </c>
      <c r="C104" s="51" t="s">
        <v>132</v>
      </c>
      <c r="D104" s="6" t="s">
        <v>8</v>
      </c>
      <c r="E104" s="6">
        <f>ROUND(EXP('Random Numbers'!AZ103)/2.5*Averages!$K103+(1-'Random Numbers'!AZ103^0.5)*VLOOKUP($D104,Averages!$H$113:$K$117,4,0),Proj_Rounding)</f>
        <v>0</v>
      </c>
      <c r="F104" s="6">
        <f>ROUND(EXP('Random Numbers'!BA103)/2.5*Averages!$K103+(1-'Random Numbers'!BA103^0.5)*VLOOKUP($D104,Averages!$H$113:$K$117,4,0),Proj_Rounding)</f>
        <v>1</v>
      </c>
      <c r="G104" s="6">
        <f>ROUND(EXP('Random Numbers'!BB103)/2.5*Averages!$K103+(1-'Random Numbers'!BB103^0.5)*VLOOKUP($D104,Averages!$H$113:$K$117,4,0),Proj_Rounding)</f>
        <v>1</v>
      </c>
      <c r="H104" s="6">
        <f>ROUND(EXP('Random Numbers'!BC103)/2.5*Averages!$K103+(1-'Random Numbers'!BC103^0.5)*VLOOKUP($D104,Averages!$H$113:$K$117,4,0),Proj_Rounding)</f>
        <v>0</v>
      </c>
      <c r="I104" s="6">
        <f>ROUND(EXP('Random Numbers'!BD103)/2.5*Averages!$K103+(1-'Random Numbers'!BD103^0.5)*VLOOKUP($D104,Averages!$H$113:$K$117,4,0),Proj_Rounding)</f>
        <v>1</v>
      </c>
      <c r="J104" s="6">
        <f>ROUND(EXP('Random Numbers'!BE103)/2.5*Averages!$K103+(1-'Random Numbers'!BE103^0.5)*VLOOKUP($D104,Averages!$H$113:$K$117,4,0),Proj_Rounding)</f>
        <v>1</v>
      </c>
      <c r="K104" s="6">
        <f>ROUND(EXP('Random Numbers'!BF103)/2.5*Averages!$K103+(1-'Random Numbers'!BF103^0.5)*VLOOKUP($D104,Averages!$H$113:$K$117,4,0),Proj_Rounding)</f>
        <v>0</v>
      </c>
      <c r="L104" s="6">
        <f>ROUND(EXP('Random Numbers'!BG103)/2.5*Averages!$K103+(1-'Random Numbers'!BG103^0.5)*VLOOKUP($D104,Averages!$H$113:$K$117,4,0),Proj_Rounding)</f>
        <v>1</v>
      </c>
      <c r="M104" s="6">
        <f>ROUND(EXP('Random Numbers'!BH103)/2.5*Averages!$K103+(1-'Random Numbers'!BH103^0.5)*VLOOKUP($D104,Averages!$H$113:$K$117,4,0),Proj_Rounding)</f>
        <v>0</v>
      </c>
      <c r="N104" s="6">
        <f>ROUND(EXP('Random Numbers'!BI103)/2.5*Averages!$K103+(1-'Random Numbers'!BI103^0.5)*VLOOKUP($D104,Averages!$H$113:$K$117,4,0),Proj_Rounding)</f>
        <v>0</v>
      </c>
      <c r="O104" s="6">
        <f>ROUND(EXP('Random Numbers'!BJ103)/2.5*Averages!$K103+(1-'Random Numbers'!BJ103^0.5)*VLOOKUP($D104,Averages!$H$113:$K$117,4,0),Proj_Rounding)</f>
        <v>0</v>
      </c>
      <c r="P104" s="6">
        <f>ROUND(EXP('Random Numbers'!BK103)/2.5*Averages!$K103+(1-'Random Numbers'!BK103^0.5)*VLOOKUP($D104,Averages!$H$113:$K$117,4,0),Proj_Rounding)</f>
        <v>0</v>
      </c>
      <c r="Q104" s="6">
        <f>ROUND(EXP('Random Numbers'!BL103)/2.5*Averages!$K103+(1-'Random Numbers'!BL103^0.5)*VLOOKUP($D104,Averages!$H$113:$K$117,4,0),Proj_Rounding)</f>
        <v>1</v>
      </c>
      <c r="R104" s="6">
        <f>ROUND(EXP('Random Numbers'!BM103)/2.5*Averages!$K103+(1-'Random Numbers'!BM103^0.5)*VLOOKUP($D104,Averages!$H$113:$K$117,4,0),Proj_Rounding)</f>
        <v>1</v>
      </c>
      <c r="S104" s="6">
        <f>ROUND(EXP('Random Numbers'!BN103)/2.5*Averages!$K103+(1-'Random Numbers'!BN103^0.5)*VLOOKUP($D104,Averages!$H$113:$K$117,4,0),Proj_Rounding)</f>
        <v>0</v>
      </c>
      <c r="T104" s="6">
        <f>ROUND(EXP('Random Numbers'!BO103)/2.5*Averages!$K103+(1-'Random Numbers'!BO103^0.5)*VLOOKUP($D104,Averages!$H$113:$K$117,4,0),Proj_Rounding)</f>
        <v>0</v>
      </c>
      <c r="U104" s="6">
        <f>ROUND(EXP('Random Numbers'!BP103)/2.5*Averages!$K103+(1-'Random Numbers'!BP103^0.5)*VLOOKUP($D104,Averages!$H$113:$K$117,4,0),Proj_Rounding)</f>
        <v>0</v>
      </c>
      <c r="V104" s="6">
        <f>ROUND(EXP('Random Numbers'!BQ103)/2.5*Averages!$K103+(1-'Random Numbers'!BQ103^0.5)*VLOOKUP($D104,Averages!$H$113:$K$117,4,0),Proj_Rounding)</f>
        <v>0</v>
      </c>
      <c r="W104" s="6">
        <f>ROUND(EXP('Random Numbers'!BR103)/2.5*Averages!$K103+(1-'Random Numbers'!BR103^0.5)*VLOOKUP($D104,Averages!$H$113:$K$117,4,0),Proj_Rounding)</f>
        <v>1</v>
      </c>
      <c r="X104" s="6">
        <f>ROUND(EXP('Random Numbers'!BS103)/2.5*Averages!$K103+(1-'Random Numbers'!BS103^0.5)*VLOOKUP($D104,Averages!$H$113:$K$117,4,0),Proj_Rounding)</f>
        <v>1</v>
      </c>
      <c r="Y104" s="6">
        <f>ROUND(EXP('Random Numbers'!BT103)/2.5*Averages!$K103+(1-'Random Numbers'!BT103^0.5)*VLOOKUP($D104,Averages!$H$113:$K$117,4,0),Proj_Rounding)</f>
        <v>1</v>
      </c>
      <c r="Z104" s="6">
        <f>ROUND(EXP('Random Numbers'!BU103)/2.5*Averages!$K103+(1-'Random Numbers'!BU103^0.5)*VLOOKUP($D104,Averages!$H$113:$K$117,4,0),Proj_Rounding)</f>
        <v>0</v>
      </c>
      <c r="AA104" s="6">
        <f>ROUND(EXP('Random Numbers'!BV103)/2.5*Averages!$K103+(1-'Random Numbers'!BV103^0.5)*VLOOKUP($D104,Averages!$H$113:$K$117,4,0),Proj_Rounding)</f>
        <v>0</v>
      </c>
      <c r="AB104" s="6">
        <f>ROUND(EXP('Random Numbers'!BW103)/2.5*Averages!$K103+(1-'Random Numbers'!BW103^0.5)*VLOOKUP($D104,Averages!$H$113:$K$117,4,0),Proj_Rounding)</f>
        <v>0</v>
      </c>
      <c r="AC104" s="49">
        <f>ROUND(EXP('Random Numbers'!BX103)/2.5*Averages!$K103+(1-'Random Numbers'!BX103^0.5)*VLOOKUP($D104,Averages!$H$113:$K$117,4,0),Proj_Rounding)</f>
        <v>1</v>
      </c>
      <c r="AD104" s="69">
        <f t="shared" si="1"/>
        <v>11</v>
      </c>
    </row>
    <row r="105" spans="2:30" ht="15" customHeight="1" x14ac:dyDescent="0.35">
      <c r="B105" s="32" t="s">
        <v>31</v>
      </c>
      <c r="C105" s="51" t="s">
        <v>133</v>
      </c>
      <c r="D105" s="6" t="s">
        <v>8</v>
      </c>
      <c r="E105" s="6">
        <f>ROUND(EXP('Random Numbers'!AZ104)/2.5*Averages!$K104+(1-'Random Numbers'!AZ104^0.5)*VLOOKUP($D105,Averages!$H$113:$K$117,4,0),Proj_Rounding)</f>
        <v>2</v>
      </c>
      <c r="F105" s="6">
        <f>ROUND(EXP('Random Numbers'!BA104)/2.5*Averages!$K104+(1-'Random Numbers'!BA104^0.5)*VLOOKUP($D105,Averages!$H$113:$K$117,4,0),Proj_Rounding)</f>
        <v>2</v>
      </c>
      <c r="G105" s="6">
        <f>ROUND(EXP('Random Numbers'!BB104)/2.5*Averages!$K104+(1-'Random Numbers'!BB104^0.5)*VLOOKUP($D105,Averages!$H$113:$K$117,4,0),Proj_Rounding)</f>
        <v>2</v>
      </c>
      <c r="H105" s="6">
        <f>ROUND(EXP('Random Numbers'!BC104)/2.5*Averages!$K104+(1-'Random Numbers'!BC104^0.5)*VLOOKUP($D105,Averages!$H$113:$K$117,4,0),Proj_Rounding)</f>
        <v>2</v>
      </c>
      <c r="I105" s="6">
        <f>ROUND(EXP('Random Numbers'!BD104)/2.5*Averages!$K104+(1-'Random Numbers'!BD104^0.5)*VLOOKUP($D105,Averages!$H$113:$K$117,4,0),Proj_Rounding)</f>
        <v>2</v>
      </c>
      <c r="J105" s="6">
        <f>ROUND(EXP('Random Numbers'!BE104)/2.5*Averages!$K104+(1-'Random Numbers'!BE104^0.5)*VLOOKUP($D105,Averages!$H$113:$K$117,4,0),Proj_Rounding)</f>
        <v>2</v>
      </c>
      <c r="K105" s="6">
        <f>ROUND(EXP('Random Numbers'!BF104)/2.5*Averages!$K104+(1-'Random Numbers'!BF104^0.5)*VLOOKUP($D105,Averages!$H$113:$K$117,4,0),Proj_Rounding)</f>
        <v>2</v>
      </c>
      <c r="L105" s="6">
        <f>ROUND(EXP('Random Numbers'!BG104)/2.5*Averages!$K104+(1-'Random Numbers'!BG104^0.5)*VLOOKUP($D105,Averages!$H$113:$K$117,4,0),Proj_Rounding)</f>
        <v>2</v>
      </c>
      <c r="M105" s="6">
        <f>ROUND(EXP('Random Numbers'!BH104)/2.5*Averages!$K104+(1-'Random Numbers'!BH104^0.5)*VLOOKUP($D105,Averages!$H$113:$K$117,4,0),Proj_Rounding)</f>
        <v>2</v>
      </c>
      <c r="N105" s="6">
        <f>ROUND(EXP('Random Numbers'!BI104)/2.5*Averages!$K104+(1-'Random Numbers'!BI104^0.5)*VLOOKUP($D105,Averages!$H$113:$K$117,4,0),Proj_Rounding)</f>
        <v>2</v>
      </c>
      <c r="O105" s="6">
        <f>ROUND(EXP('Random Numbers'!BJ104)/2.5*Averages!$K104+(1-'Random Numbers'!BJ104^0.5)*VLOOKUP($D105,Averages!$H$113:$K$117,4,0),Proj_Rounding)</f>
        <v>2</v>
      </c>
      <c r="P105" s="6">
        <f>ROUND(EXP('Random Numbers'!BK104)/2.5*Averages!$K104+(1-'Random Numbers'!BK104^0.5)*VLOOKUP($D105,Averages!$H$113:$K$117,4,0),Proj_Rounding)</f>
        <v>2</v>
      </c>
      <c r="Q105" s="6">
        <f>ROUND(EXP('Random Numbers'!BL104)/2.5*Averages!$K104+(1-'Random Numbers'!BL104^0.5)*VLOOKUP($D105,Averages!$H$113:$K$117,4,0),Proj_Rounding)</f>
        <v>2</v>
      </c>
      <c r="R105" s="6">
        <f>ROUND(EXP('Random Numbers'!BM104)/2.5*Averages!$K104+(1-'Random Numbers'!BM104^0.5)*VLOOKUP($D105,Averages!$H$113:$K$117,4,0),Proj_Rounding)</f>
        <v>2</v>
      </c>
      <c r="S105" s="6">
        <f>ROUND(EXP('Random Numbers'!BN104)/2.5*Averages!$K104+(1-'Random Numbers'!BN104^0.5)*VLOOKUP($D105,Averages!$H$113:$K$117,4,0),Proj_Rounding)</f>
        <v>2</v>
      </c>
      <c r="T105" s="6">
        <f>ROUND(EXP('Random Numbers'!BO104)/2.5*Averages!$K104+(1-'Random Numbers'!BO104^0.5)*VLOOKUP($D105,Averages!$H$113:$K$117,4,0),Proj_Rounding)</f>
        <v>2</v>
      </c>
      <c r="U105" s="6">
        <f>ROUND(EXP('Random Numbers'!BP104)/2.5*Averages!$K104+(1-'Random Numbers'!BP104^0.5)*VLOOKUP($D105,Averages!$H$113:$K$117,4,0),Proj_Rounding)</f>
        <v>2</v>
      </c>
      <c r="V105" s="6">
        <f>ROUND(EXP('Random Numbers'!BQ104)/2.5*Averages!$K104+(1-'Random Numbers'!BQ104^0.5)*VLOOKUP($D105,Averages!$H$113:$K$117,4,0),Proj_Rounding)</f>
        <v>2</v>
      </c>
      <c r="W105" s="6">
        <f>ROUND(EXP('Random Numbers'!BR104)/2.5*Averages!$K104+(1-'Random Numbers'!BR104^0.5)*VLOOKUP($D105,Averages!$H$113:$K$117,4,0),Proj_Rounding)</f>
        <v>2</v>
      </c>
      <c r="X105" s="6">
        <f>ROUND(EXP('Random Numbers'!BS104)/2.5*Averages!$K104+(1-'Random Numbers'!BS104^0.5)*VLOOKUP($D105,Averages!$H$113:$K$117,4,0),Proj_Rounding)</f>
        <v>2</v>
      </c>
      <c r="Y105" s="6">
        <f>ROUND(EXP('Random Numbers'!BT104)/2.5*Averages!$K104+(1-'Random Numbers'!BT104^0.5)*VLOOKUP($D105,Averages!$H$113:$K$117,4,0),Proj_Rounding)</f>
        <v>2</v>
      </c>
      <c r="Z105" s="6">
        <f>ROUND(EXP('Random Numbers'!BU104)/2.5*Averages!$K104+(1-'Random Numbers'!BU104^0.5)*VLOOKUP($D105,Averages!$H$113:$K$117,4,0),Proj_Rounding)</f>
        <v>2</v>
      </c>
      <c r="AA105" s="6">
        <f>ROUND(EXP('Random Numbers'!BV104)/2.5*Averages!$K104+(1-'Random Numbers'!BV104^0.5)*VLOOKUP($D105,Averages!$H$113:$K$117,4,0),Proj_Rounding)</f>
        <v>2</v>
      </c>
      <c r="AB105" s="6">
        <f>ROUND(EXP('Random Numbers'!BW104)/2.5*Averages!$K104+(1-'Random Numbers'!BW104^0.5)*VLOOKUP($D105,Averages!$H$113:$K$117,4,0),Proj_Rounding)</f>
        <v>2</v>
      </c>
      <c r="AC105" s="49">
        <f>ROUND(EXP('Random Numbers'!BX104)/2.5*Averages!$K104+(1-'Random Numbers'!BX104^0.5)*VLOOKUP($D105,Averages!$H$113:$K$117,4,0),Proj_Rounding)</f>
        <v>2</v>
      </c>
      <c r="AD105" s="69">
        <f t="shared" si="1"/>
        <v>50</v>
      </c>
    </row>
    <row r="106" spans="2:30" ht="15" customHeight="1" x14ac:dyDescent="0.35">
      <c r="B106" s="32" t="s">
        <v>31</v>
      </c>
      <c r="C106" s="51" t="s">
        <v>134</v>
      </c>
      <c r="D106" s="6" t="s">
        <v>8</v>
      </c>
      <c r="E106" s="6">
        <f>ROUND(EXP('Random Numbers'!AZ105)/2.5*Averages!$K105+(1-'Random Numbers'!AZ105^0.5)*VLOOKUP($D106,Averages!$H$113:$K$117,4,0),Proj_Rounding)</f>
        <v>1</v>
      </c>
      <c r="F106" s="6">
        <f>ROUND(EXP('Random Numbers'!BA105)/2.5*Averages!$K105+(1-'Random Numbers'!BA105^0.5)*VLOOKUP($D106,Averages!$H$113:$K$117,4,0),Proj_Rounding)</f>
        <v>2</v>
      </c>
      <c r="G106" s="6">
        <f>ROUND(EXP('Random Numbers'!BB105)/2.5*Averages!$K105+(1-'Random Numbers'!BB105^0.5)*VLOOKUP($D106,Averages!$H$113:$K$117,4,0),Proj_Rounding)</f>
        <v>1</v>
      </c>
      <c r="H106" s="6">
        <f>ROUND(EXP('Random Numbers'!BC105)/2.5*Averages!$K105+(1-'Random Numbers'!BC105^0.5)*VLOOKUP($D106,Averages!$H$113:$K$117,4,0),Proj_Rounding)</f>
        <v>1</v>
      </c>
      <c r="I106" s="6">
        <f>ROUND(EXP('Random Numbers'!BD105)/2.5*Averages!$K105+(1-'Random Numbers'!BD105^0.5)*VLOOKUP($D106,Averages!$H$113:$K$117,4,0),Proj_Rounding)</f>
        <v>2</v>
      </c>
      <c r="J106" s="6">
        <f>ROUND(EXP('Random Numbers'!BE105)/2.5*Averages!$K105+(1-'Random Numbers'!BE105^0.5)*VLOOKUP($D106,Averages!$H$113:$K$117,4,0),Proj_Rounding)</f>
        <v>2</v>
      </c>
      <c r="K106" s="6">
        <f>ROUND(EXP('Random Numbers'!BF105)/2.5*Averages!$K105+(1-'Random Numbers'!BF105^0.5)*VLOOKUP($D106,Averages!$H$113:$K$117,4,0),Proj_Rounding)</f>
        <v>1</v>
      </c>
      <c r="L106" s="6">
        <f>ROUND(EXP('Random Numbers'!BG105)/2.5*Averages!$K105+(1-'Random Numbers'!BG105^0.5)*VLOOKUP($D106,Averages!$H$113:$K$117,4,0),Proj_Rounding)</f>
        <v>1</v>
      </c>
      <c r="M106" s="6">
        <f>ROUND(EXP('Random Numbers'!BH105)/2.5*Averages!$K105+(1-'Random Numbers'!BH105^0.5)*VLOOKUP($D106,Averages!$H$113:$K$117,4,0),Proj_Rounding)</f>
        <v>1</v>
      </c>
      <c r="N106" s="6">
        <f>ROUND(EXP('Random Numbers'!BI105)/2.5*Averages!$K105+(1-'Random Numbers'!BI105^0.5)*VLOOKUP($D106,Averages!$H$113:$K$117,4,0),Proj_Rounding)</f>
        <v>2</v>
      </c>
      <c r="O106" s="6">
        <f>ROUND(EXP('Random Numbers'!BJ105)/2.5*Averages!$K105+(1-'Random Numbers'!BJ105^0.5)*VLOOKUP($D106,Averages!$H$113:$K$117,4,0),Proj_Rounding)</f>
        <v>1</v>
      </c>
      <c r="P106" s="6">
        <f>ROUND(EXP('Random Numbers'!BK105)/2.5*Averages!$K105+(1-'Random Numbers'!BK105^0.5)*VLOOKUP($D106,Averages!$H$113:$K$117,4,0),Proj_Rounding)</f>
        <v>2</v>
      </c>
      <c r="Q106" s="6">
        <f>ROUND(EXP('Random Numbers'!BL105)/2.5*Averages!$K105+(1-'Random Numbers'!BL105^0.5)*VLOOKUP($D106,Averages!$H$113:$K$117,4,0),Proj_Rounding)</f>
        <v>2</v>
      </c>
      <c r="R106" s="6">
        <f>ROUND(EXP('Random Numbers'!BM105)/2.5*Averages!$K105+(1-'Random Numbers'!BM105^0.5)*VLOOKUP($D106,Averages!$H$113:$K$117,4,0),Proj_Rounding)</f>
        <v>1</v>
      </c>
      <c r="S106" s="6">
        <f>ROUND(EXP('Random Numbers'!BN105)/2.5*Averages!$K105+(1-'Random Numbers'!BN105^0.5)*VLOOKUP($D106,Averages!$H$113:$K$117,4,0),Proj_Rounding)</f>
        <v>1</v>
      </c>
      <c r="T106" s="6">
        <f>ROUND(EXP('Random Numbers'!BO105)/2.5*Averages!$K105+(1-'Random Numbers'!BO105^0.5)*VLOOKUP($D106,Averages!$H$113:$K$117,4,0),Proj_Rounding)</f>
        <v>2</v>
      </c>
      <c r="U106" s="6">
        <f>ROUND(EXP('Random Numbers'!BP105)/2.5*Averages!$K105+(1-'Random Numbers'!BP105^0.5)*VLOOKUP($D106,Averages!$H$113:$K$117,4,0),Proj_Rounding)</f>
        <v>1</v>
      </c>
      <c r="V106" s="6">
        <f>ROUND(EXP('Random Numbers'!BQ105)/2.5*Averages!$K105+(1-'Random Numbers'!BQ105^0.5)*VLOOKUP($D106,Averages!$H$113:$K$117,4,0),Proj_Rounding)</f>
        <v>2</v>
      </c>
      <c r="W106" s="6">
        <f>ROUND(EXP('Random Numbers'!BR105)/2.5*Averages!$K105+(1-'Random Numbers'!BR105^0.5)*VLOOKUP($D106,Averages!$H$113:$K$117,4,0),Proj_Rounding)</f>
        <v>2</v>
      </c>
      <c r="X106" s="6">
        <f>ROUND(EXP('Random Numbers'!BS105)/2.5*Averages!$K105+(1-'Random Numbers'!BS105^0.5)*VLOOKUP($D106,Averages!$H$113:$K$117,4,0),Proj_Rounding)</f>
        <v>1</v>
      </c>
      <c r="Y106" s="6">
        <f>ROUND(EXP('Random Numbers'!BT105)/2.5*Averages!$K105+(1-'Random Numbers'!BT105^0.5)*VLOOKUP($D106,Averages!$H$113:$K$117,4,0),Proj_Rounding)</f>
        <v>2</v>
      </c>
      <c r="Z106" s="6">
        <f>ROUND(EXP('Random Numbers'!BU105)/2.5*Averages!$K105+(1-'Random Numbers'!BU105^0.5)*VLOOKUP($D106,Averages!$H$113:$K$117,4,0),Proj_Rounding)</f>
        <v>2</v>
      </c>
      <c r="AA106" s="6">
        <f>ROUND(EXP('Random Numbers'!BV105)/2.5*Averages!$K105+(1-'Random Numbers'!BV105^0.5)*VLOOKUP($D106,Averages!$H$113:$K$117,4,0),Proj_Rounding)</f>
        <v>2</v>
      </c>
      <c r="AB106" s="6">
        <f>ROUND(EXP('Random Numbers'!BW105)/2.5*Averages!$K105+(1-'Random Numbers'!BW105^0.5)*VLOOKUP($D106,Averages!$H$113:$K$117,4,0),Proj_Rounding)</f>
        <v>2</v>
      </c>
      <c r="AC106" s="49">
        <f>ROUND(EXP('Random Numbers'!BX105)/2.5*Averages!$K105+(1-'Random Numbers'!BX105^0.5)*VLOOKUP($D106,Averages!$H$113:$K$117,4,0),Proj_Rounding)</f>
        <v>2</v>
      </c>
      <c r="AD106" s="69">
        <f t="shared" si="1"/>
        <v>39</v>
      </c>
    </row>
    <row r="107" spans="2:30" ht="15" customHeight="1" x14ac:dyDescent="0.35">
      <c r="B107" s="32" t="s">
        <v>31</v>
      </c>
      <c r="C107" s="51" t="s">
        <v>135</v>
      </c>
      <c r="D107" s="6" t="s">
        <v>9</v>
      </c>
      <c r="E107" s="6">
        <f>ROUND(EXP('Random Numbers'!AZ106)/2.5*Averages!$K106+(1-'Random Numbers'!AZ106^0.5)*VLOOKUP($D107,Averages!$H$113:$K$117,4,0),Proj_Rounding)</f>
        <v>1</v>
      </c>
      <c r="F107" s="6">
        <f>ROUND(EXP('Random Numbers'!BA106)/2.5*Averages!$K106+(1-'Random Numbers'!BA106^0.5)*VLOOKUP($D107,Averages!$H$113:$K$117,4,0),Proj_Rounding)</f>
        <v>1</v>
      </c>
      <c r="G107" s="6">
        <f>ROUND(EXP('Random Numbers'!BB106)/2.5*Averages!$K106+(1-'Random Numbers'!BB106^0.5)*VLOOKUP($D107,Averages!$H$113:$K$117,4,0),Proj_Rounding)</f>
        <v>1</v>
      </c>
      <c r="H107" s="6">
        <f>ROUND(EXP('Random Numbers'!BC106)/2.5*Averages!$K106+(1-'Random Numbers'!BC106^0.5)*VLOOKUP($D107,Averages!$H$113:$K$117,4,0),Proj_Rounding)</f>
        <v>1</v>
      </c>
      <c r="I107" s="6">
        <f>ROUND(EXP('Random Numbers'!BD106)/2.5*Averages!$K106+(1-'Random Numbers'!BD106^0.5)*VLOOKUP($D107,Averages!$H$113:$K$117,4,0),Proj_Rounding)</f>
        <v>1</v>
      </c>
      <c r="J107" s="6">
        <f>ROUND(EXP('Random Numbers'!BE106)/2.5*Averages!$K106+(1-'Random Numbers'!BE106^0.5)*VLOOKUP($D107,Averages!$H$113:$K$117,4,0),Proj_Rounding)</f>
        <v>1</v>
      </c>
      <c r="K107" s="6">
        <f>ROUND(EXP('Random Numbers'!BF106)/2.5*Averages!$K106+(1-'Random Numbers'!BF106^0.5)*VLOOKUP($D107,Averages!$H$113:$K$117,4,0),Proj_Rounding)</f>
        <v>1</v>
      </c>
      <c r="L107" s="6">
        <f>ROUND(EXP('Random Numbers'!BG106)/2.5*Averages!$K106+(1-'Random Numbers'!BG106^0.5)*VLOOKUP($D107,Averages!$H$113:$K$117,4,0),Proj_Rounding)</f>
        <v>1</v>
      </c>
      <c r="M107" s="6">
        <f>ROUND(EXP('Random Numbers'!BH106)/2.5*Averages!$K106+(1-'Random Numbers'!BH106^0.5)*VLOOKUP($D107,Averages!$H$113:$K$117,4,0),Proj_Rounding)</f>
        <v>0</v>
      </c>
      <c r="N107" s="6">
        <f>ROUND(EXP('Random Numbers'!BI106)/2.5*Averages!$K106+(1-'Random Numbers'!BI106^0.5)*VLOOKUP($D107,Averages!$H$113:$K$117,4,0),Proj_Rounding)</f>
        <v>1</v>
      </c>
      <c r="O107" s="6">
        <f>ROUND(EXP('Random Numbers'!BJ106)/2.5*Averages!$K106+(1-'Random Numbers'!BJ106^0.5)*VLOOKUP($D107,Averages!$H$113:$K$117,4,0),Proj_Rounding)</f>
        <v>0</v>
      </c>
      <c r="P107" s="6">
        <f>ROUND(EXP('Random Numbers'!BK106)/2.5*Averages!$K106+(1-'Random Numbers'!BK106^0.5)*VLOOKUP($D107,Averages!$H$113:$K$117,4,0),Proj_Rounding)</f>
        <v>0</v>
      </c>
      <c r="Q107" s="6">
        <f>ROUND(EXP('Random Numbers'!BL106)/2.5*Averages!$K106+(1-'Random Numbers'!BL106^0.5)*VLOOKUP($D107,Averages!$H$113:$K$117,4,0),Proj_Rounding)</f>
        <v>0</v>
      </c>
      <c r="R107" s="6">
        <f>ROUND(EXP('Random Numbers'!BM106)/2.5*Averages!$K106+(1-'Random Numbers'!BM106^0.5)*VLOOKUP($D107,Averages!$H$113:$K$117,4,0),Proj_Rounding)</f>
        <v>1</v>
      </c>
      <c r="S107" s="6">
        <f>ROUND(EXP('Random Numbers'!BN106)/2.5*Averages!$K106+(1-'Random Numbers'!BN106^0.5)*VLOOKUP($D107,Averages!$H$113:$K$117,4,0),Proj_Rounding)</f>
        <v>1</v>
      </c>
      <c r="T107" s="6">
        <f>ROUND(EXP('Random Numbers'!BO106)/2.5*Averages!$K106+(1-'Random Numbers'!BO106^0.5)*VLOOKUP($D107,Averages!$H$113:$K$117,4,0),Proj_Rounding)</f>
        <v>1</v>
      </c>
      <c r="U107" s="6">
        <f>ROUND(EXP('Random Numbers'!BP106)/2.5*Averages!$K106+(1-'Random Numbers'!BP106^0.5)*VLOOKUP($D107,Averages!$H$113:$K$117,4,0),Proj_Rounding)</f>
        <v>0</v>
      </c>
      <c r="V107" s="6">
        <f>ROUND(EXP('Random Numbers'!BQ106)/2.5*Averages!$K106+(1-'Random Numbers'!BQ106^0.5)*VLOOKUP($D107,Averages!$H$113:$K$117,4,0),Proj_Rounding)</f>
        <v>1</v>
      </c>
      <c r="W107" s="6">
        <f>ROUND(EXP('Random Numbers'!BR106)/2.5*Averages!$K106+(1-'Random Numbers'!BR106^0.5)*VLOOKUP($D107,Averages!$H$113:$K$117,4,0),Proj_Rounding)</f>
        <v>0</v>
      </c>
      <c r="X107" s="6">
        <f>ROUND(EXP('Random Numbers'!BS106)/2.5*Averages!$K106+(1-'Random Numbers'!BS106^0.5)*VLOOKUP($D107,Averages!$H$113:$K$117,4,0),Proj_Rounding)</f>
        <v>0</v>
      </c>
      <c r="Y107" s="6">
        <f>ROUND(EXP('Random Numbers'!BT106)/2.5*Averages!$K106+(1-'Random Numbers'!BT106^0.5)*VLOOKUP($D107,Averages!$H$113:$K$117,4,0),Proj_Rounding)</f>
        <v>1</v>
      </c>
      <c r="Z107" s="6">
        <f>ROUND(EXP('Random Numbers'!BU106)/2.5*Averages!$K106+(1-'Random Numbers'!BU106^0.5)*VLOOKUP($D107,Averages!$H$113:$K$117,4,0),Proj_Rounding)</f>
        <v>1</v>
      </c>
      <c r="AA107" s="6">
        <f>ROUND(EXP('Random Numbers'!BV106)/2.5*Averages!$K106+(1-'Random Numbers'!BV106^0.5)*VLOOKUP($D107,Averages!$H$113:$K$117,4,0),Proj_Rounding)</f>
        <v>0</v>
      </c>
      <c r="AB107" s="6">
        <f>ROUND(EXP('Random Numbers'!BW106)/2.5*Averages!$K106+(1-'Random Numbers'!BW106^0.5)*VLOOKUP($D107,Averages!$H$113:$K$117,4,0),Proj_Rounding)</f>
        <v>1</v>
      </c>
      <c r="AC107" s="49">
        <f>ROUND(EXP('Random Numbers'!BX106)/2.5*Averages!$K106+(1-'Random Numbers'!BX106^0.5)*VLOOKUP($D107,Averages!$H$113:$K$117,4,0),Proj_Rounding)</f>
        <v>1</v>
      </c>
      <c r="AD107" s="69">
        <f t="shared" si="1"/>
        <v>17</v>
      </c>
    </row>
    <row r="108" spans="2:30" ht="15" customHeight="1" x14ac:dyDescent="0.35">
      <c r="B108" s="32" t="s">
        <v>31</v>
      </c>
      <c r="C108" s="51" t="s">
        <v>136</v>
      </c>
      <c r="D108" s="6" t="s">
        <v>9</v>
      </c>
      <c r="E108" s="6">
        <f>ROUND(EXP('Random Numbers'!AZ107)/2.5*Averages!$K107+(1-'Random Numbers'!AZ107^0.5)*VLOOKUP($D108,Averages!$H$113:$K$117,4,0),Proj_Rounding)</f>
        <v>1</v>
      </c>
      <c r="F108" s="6">
        <f>ROUND(EXP('Random Numbers'!BA107)/2.5*Averages!$K107+(1-'Random Numbers'!BA107^0.5)*VLOOKUP($D108,Averages!$H$113:$K$117,4,0),Proj_Rounding)</f>
        <v>1</v>
      </c>
      <c r="G108" s="6">
        <f>ROUND(EXP('Random Numbers'!BB107)/2.5*Averages!$K107+(1-'Random Numbers'!BB107^0.5)*VLOOKUP($D108,Averages!$H$113:$K$117,4,0),Proj_Rounding)</f>
        <v>1</v>
      </c>
      <c r="H108" s="6">
        <f>ROUND(EXP('Random Numbers'!BC107)/2.5*Averages!$K107+(1-'Random Numbers'!BC107^0.5)*VLOOKUP($D108,Averages!$H$113:$K$117,4,0),Proj_Rounding)</f>
        <v>2</v>
      </c>
      <c r="I108" s="6">
        <f>ROUND(EXP('Random Numbers'!BD107)/2.5*Averages!$K107+(1-'Random Numbers'!BD107^0.5)*VLOOKUP($D108,Averages!$H$113:$K$117,4,0),Proj_Rounding)</f>
        <v>1</v>
      </c>
      <c r="J108" s="6">
        <f>ROUND(EXP('Random Numbers'!BE107)/2.5*Averages!$K107+(1-'Random Numbers'!BE107^0.5)*VLOOKUP($D108,Averages!$H$113:$K$117,4,0),Proj_Rounding)</f>
        <v>1</v>
      </c>
      <c r="K108" s="6">
        <f>ROUND(EXP('Random Numbers'!BF107)/2.5*Averages!$K107+(1-'Random Numbers'!BF107^0.5)*VLOOKUP($D108,Averages!$H$113:$K$117,4,0),Proj_Rounding)</f>
        <v>1</v>
      </c>
      <c r="L108" s="6">
        <f>ROUND(EXP('Random Numbers'!BG107)/2.5*Averages!$K107+(1-'Random Numbers'!BG107^0.5)*VLOOKUP($D108,Averages!$H$113:$K$117,4,0),Proj_Rounding)</f>
        <v>1</v>
      </c>
      <c r="M108" s="6">
        <f>ROUND(EXP('Random Numbers'!BH107)/2.5*Averages!$K107+(1-'Random Numbers'!BH107^0.5)*VLOOKUP($D108,Averages!$H$113:$K$117,4,0),Proj_Rounding)</f>
        <v>1</v>
      </c>
      <c r="N108" s="6">
        <f>ROUND(EXP('Random Numbers'!BI107)/2.5*Averages!$K107+(1-'Random Numbers'!BI107^0.5)*VLOOKUP($D108,Averages!$H$113:$K$117,4,0),Proj_Rounding)</f>
        <v>1</v>
      </c>
      <c r="O108" s="6">
        <f>ROUND(EXP('Random Numbers'!BJ107)/2.5*Averages!$K107+(1-'Random Numbers'!BJ107^0.5)*VLOOKUP($D108,Averages!$H$113:$K$117,4,0),Proj_Rounding)</f>
        <v>1</v>
      </c>
      <c r="P108" s="6">
        <f>ROUND(EXP('Random Numbers'!BK107)/2.5*Averages!$K107+(1-'Random Numbers'!BK107^0.5)*VLOOKUP($D108,Averages!$H$113:$K$117,4,0),Proj_Rounding)</f>
        <v>1</v>
      </c>
      <c r="Q108" s="6">
        <f>ROUND(EXP('Random Numbers'!BL107)/2.5*Averages!$K107+(1-'Random Numbers'!BL107^0.5)*VLOOKUP($D108,Averages!$H$113:$K$117,4,0),Proj_Rounding)</f>
        <v>2</v>
      </c>
      <c r="R108" s="6">
        <f>ROUND(EXP('Random Numbers'!BM107)/2.5*Averages!$K107+(1-'Random Numbers'!BM107^0.5)*VLOOKUP($D108,Averages!$H$113:$K$117,4,0),Proj_Rounding)</f>
        <v>1</v>
      </c>
      <c r="S108" s="6">
        <f>ROUND(EXP('Random Numbers'!BN107)/2.5*Averages!$K107+(1-'Random Numbers'!BN107^0.5)*VLOOKUP($D108,Averages!$H$113:$K$117,4,0),Proj_Rounding)</f>
        <v>1</v>
      </c>
      <c r="T108" s="6">
        <f>ROUND(EXP('Random Numbers'!BO107)/2.5*Averages!$K107+(1-'Random Numbers'!BO107^0.5)*VLOOKUP($D108,Averages!$H$113:$K$117,4,0),Proj_Rounding)</f>
        <v>1</v>
      </c>
      <c r="U108" s="6">
        <f>ROUND(EXP('Random Numbers'!BP107)/2.5*Averages!$K107+(1-'Random Numbers'!BP107^0.5)*VLOOKUP($D108,Averages!$H$113:$K$117,4,0),Proj_Rounding)</f>
        <v>1</v>
      </c>
      <c r="V108" s="6">
        <f>ROUND(EXP('Random Numbers'!BQ107)/2.5*Averages!$K107+(1-'Random Numbers'!BQ107^0.5)*VLOOKUP($D108,Averages!$H$113:$K$117,4,0),Proj_Rounding)</f>
        <v>1</v>
      </c>
      <c r="W108" s="6">
        <f>ROUND(EXP('Random Numbers'!BR107)/2.5*Averages!$K107+(1-'Random Numbers'!BR107^0.5)*VLOOKUP($D108,Averages!$H$113:$K$117,4,0),Proj_Rounding)</f>
        <v>1</v>
      </c>
      <c r="X108" s="6">
        <f>ROUND(EXP('Random Numbers'!BS107)/2.5*Averages!$K107+(1-'Random Numbers'!BS107^0.5)*VLOOKUP($D108,Averages!$H$113:$K$117,4,0),Proj_Rounding)</f>
        <v>1</v>
      </c>
      <c r="Y108" s="6">
        <f>ROUND(EXP('Random Numbers'!BT107)/2.5*Averages!$K107+(1-'Random Numbers'!BT107^0.5)*VLOOKUP($D108,Averages!$H$113:$K$117,4,0),Proj_Rounding)</f>
        <v>1</v>
      </c>
      <c r="Z108" s="6">
        <f>ROUND(EXP('Random Numbers'!BU107)/2.5*Averages!$K107+(1-'Random Numbers'!BU107^0.5)*VLOOKUP($D108,Averages!$H$113:$K$117,4,0),Proj_Rounding)</f>
        <v>1</v>
      </c>
      <c r="AA108" s="6">
        <f>ROUND(EXP('Random Numbers'!BV107)/2.5*Averages!$K107+(1-'Random Numbers'!BV107^0.5)*VLOOKUP($D108,Averages!$H$113:$K$117,4,0),Proj_Rounding)</f>
        <v>1</v>
      </c>
      <c r="AB108" s="6">
        <f>ROUND(EXP('Random Numbers'!BW107)/2.5*Averages!$K107+(1-'Random Numbers'!BW107^0.5)*VLOOKUP($D108,Averages!$H$113:$K$117,4,0),Proj_Rounding)</f>
        <v>1</v>
      </c>
      <c r="AC108" s="49">
        <f>ROUND(EXP('Random Numbers'!BX107)/2.5*Averages!$K107+(1-'Random Numbers'!BX107^0.5)*VLOOKUP($D108,Averages!$H$113:$K$117,4,0),Proj_Rounding)</f>
        <v>2</v>
      </c>
      <c r="AD108" s="69">
        <f t="shared" si="1"/>
        <v>28</v>
      </c>
    </row>
    <row r="109" spans="2:30" ht="15" customHeight="1" x14ac:dyDescent="0.35">
      <c r="B109" s="32" t="s">
        <v>31</v>
      </c>
      <c r="C109" s="51" t="s">
        <v>137</v>
      </c>
      <c r="D109" s="6" t="s">
        <v>9</v>
      </c>
      <c r="E109" s="6">
        <f>ROUND(EXP('Random Numbers'!AZ108)/2.5*Averages!$K108+(1-'Random Numbers'!AZ108^0.5)*VLOOKUP($D109,Averages!$H$113:$K$117,4,0),Proj_Rounding)</f>
        <v>2</v>
      </c>
      <c r="F109" s="6">
        <f>ROUND(EXP('Random Numbers'!BA108)/2.5*Averages!$K108+(1-'Random Numbers'!BA108^0.5)*VLOOKUP($D109,Averages!$H$113:$K$117,4,0),Proj_Rounding)</f>
        <v>2</v>
      </c>
      <c r="G109" s="6">
        <f>ROUND(EXP('Random Numbers'!BB108)/2.5*Averages!$K108+(1-'Random Numbers'!BB108^0.5)*VLOOKUP($D109,Averages!$H$113:$K$117,4,0),Proj_Rounding)</f>
        <v>2</v>
      </c>
      <c r="H109" s="6">
        <f>ROUND(EXP('Random Numbers'!BC108)/2.5*Averages!$K108+(1-'Random Numbers'!BC108^0.5)*VLOOKUP($D109,Averages!$H$113:$K$117,4,0),Proj_Rounding)</f>
        <v>1</v>
      </c>
      <c r="I109" s="6">
        <f>ROUND(EXP('Random Numbers'!BD108)/2.5*Averages!$K108+(1-'Random Numbers'!BD108^0.5)*VLOOKUP($D109,Averages!$H$113:$K$117,4,0),Proj_Rounding)</f>
        <v>2</v>
      </c>
      <c r="J109" s="6">
        <f>ROUND(EXP('Random Numbers'!BE108)/2.5*Averages!$K108+(1-'Random Numbers'!BE108^0.5)*VLOOKUP($D109,Averages!$H$113:$K$117,4,0),Proj_Rounding)</f>
        <v>1</v>
      </c>
      <c r="K109" s="6">
        <f>ROUND(EXP('Random Numbers'!BF108)/2.5*Averages!$K108+(1-'Random Numbers'!BF108^0.5)*VLOOKUP($D109,Averages!$H$113:$K$117,4,0),Proj_Rounding)</f>
        <v>2</v>
      </c>
      <c r="L109" s="6">
        <f>ROUND(EXP('Random Numbers'!BG108)/2.5*Averages!$K108+(1-'Random Numbers'!BG108^0.5)*VLOOKUP($D109,Averages!$H$113:$K$117,4,0),Proj_Rounding)</f>
        <v>2</v>
      </c>
      <c r="M109" s="6">
        <f>ROUND(EXP('Random Numbers'!BH108)/2.5*Averages!$K108+(1-'Random Numbers'!BH108^0.5)*VLOOKUP($D109,Averages!$H$113:$K$117,4,0),Proj_Rounding)</f>
        <v>1</v>
      </c>
      <c r="N109" s="6">
        <f>ROUND(EXP('Random Numbers'!BI108)/2.5*Averages!$K108+(1-'Random Numbers'!BI108^0.5)*VLOOKUP($D109,Averages!$H$113:$K$117,4,0),Proj_Rounding)</f>
        <v>2</v>
      </c>
      <c r="O109" s="6">
        <f>ROUND(EXP('Random Numbers'!BJ108)/2.5*Averages!$K108+(1-'Random Numbers'!BJ108^0.5)*VLOOKUP($D109,Averages!$H$113:$K$117,4,0),Proj_Rounding)</f>
        <v>2</v>
      </c>
      <c r="P109" s="6">
        <f>ROUND(EXP('Random Numbers'!BK108)/2.5*Averages!$K108+(1-'Random Numbers'!BK108^0.5)*VLOOKUP($D109,Averages!$H$113:$K$117,4,0),Proj_Rounding)</f>
        <v>2</v>
      </c>
      <c r="Q109" s="6">
        <f>ROUND(EXP('Random Numbers'!BL108)/2.5*Averages!$K108+(1-'Random Numbers'!BL108^0.5)*VLOOKUP($D109,Averages!$H$113:$K$117,4,0),Proj_Rounding)</f>
        <v>1</v>
      </c>
      <c r="R109" s="6">
        <f>ROUND(EXP('Random Numbers'!BM108)/2.5*Averages!$K108+(1-'Random Numbers'!BM108^0.5)*VLOOKUP($D109,Averages!$H$113:$K$117,4,0),Proj_Rounding)</f>
        <v>2</v>
      </c>
      <c r="S109" s="6">
        <f>ROUND(EXP('Random Numbers'!BN108)/2.5*Averages!$K108+(1-'Random Numbers'!BN108^0.5)*VLOOKUP($D109,Averages!$H$113:$K$117,4,0),Proj_Rounding)</f>
        <v>2</v>
      </c>
      <c r="T109" s="6">
        <f>ROUND(EXP('Random Numbers'!BO108)/2.5*Averages!$K108+(1-'Random Numbers'!BO108^0.5)*VLOOKUP($D109,Averages!$H$113:$K$117,4,0),Proj_Rounding)</f>
        <v>1</v>
      </c>
      <c r="U109" s="6">
        <f>ROUND(EXP('Random Numbers'!BP108)/2.5*Averages!$K108+(1-'Random Numbers'!BP108^0.5)*VLOOKUP($D109,Averages!$H$113:$K$117,4,0),Proj_Rounding)</f>
        <v>2</v>
      </c>
      <c r="V109" s="6">
        <f>ROUND(EXP('Random Numbers'!BQ108)/2.5*Averages!$K108+(1-'Random Numbers'!BQ108^0.5)*VLOOKUP($D109,Averages!$H$113:$K$117,4,0),Proj_Rounding)</f>
        <v>2</v>
      </c>
      <c r="W109" s="6">
        <f>ROUND(EXP('Random Numbers'!BR108)/2.5*Averages!$K108+(1-'Random Numbers'!BR108^0.5)*VLOOKUP($D109,Averages!$H$113:$K$117,4,0),Proj_Rounding)</f>
        <v>2</v>
      </c>
      <c r="X109" s="6">
        <f>ROUND(EXP('Random Numbers'!BS108)/2.5*Averages!$K108+(1-'Random Numbers'!BS108^0.5)*VLOOKUP($D109,Averages!$H$113:$K$117,4,0),Proj_Rounding)</f>
        <v>2</v>
      </c>
      <c r="Y109" s="6">
        <f>ROUND(EXP('Random Numbers'!BT108)/2.5*Averages!$K108+(1-'Random Numbers'!BT108^0.5)*VLOOKUP($D109,Averages!$H$113:$K$117,4,0),Proj_Rounding)</f>
        <v>2</v>
      </c>
      <c r="Z109" s="6">
        <f>ROUND(EXP('Random Numbers'!BU108)/2.5*Averages!$K108+(1-'Random Numbers'!BU108^0.5)*VLOOKUP($D109,Averages!$H$113:$K$117,4,0),Proj_Rounding)</f>
        <v>2</v>
      </c>
      <c r="AA109" s="6">
        <f>ROUND(EXP('Random Numbers'!BV108)/2.5*Averages!$K108+(1-'Random Numbers'!BV108^0.5)*VLOOKUP($D109,Averages!$H$113:$K$117,4,0),Proj_Rounding)</f>
        <v>2</v>
      </c>
      <c r="AB109" s="6">
        <f>ROUND(EXP('Random Numbers'!BW108)/2.5*Averages!$K108+(1-'Random Numbers'!BW108^0.5)*VLOOKUP($D109,Averages!$H$113:$K$117,4,0),Proj_Rounding)</f>
        <v>2</v>
      </c>
      <c r="AC109" s="49">
        <f>ROUND(EXP('Random Numbers'!BX108)/2.5*Averages!$K108+(1-'Random Numbers'!BX108^0.5)*VLOOKUP($D109,Averages!$H$113:$K$117,4,0),Proj_Rounding)</f>
        <v>1</v>
      </c>
      <c r="AD109" s="69">
        <f t="shared" si="1"/>
        <v>44</v>
      </c>
    </row>
    <row r="110" spans="2:30" ht="15" customHeight="1" x14ac:dyDescent="0.35">
      <c r="B110" s="32" t="s">
        <v>31</v>
      </c>
      <c r="C110" s="51" t="s">
        <v>138</v>
      </c>
      <c r="D110" s="6" t="s">
        <v>9</v>
      </c>
      <c r="E110" s="6">
        <f>ROUND(EXP('Random Numbers'!AZ109)/2.5*Averages!$K109+(1-'Random Numbers'!AZ109^0.5)*VLOOKUP($D110,Averages!$H$113:$K$117,4,0),Proj_Rounding)</f>
        <v>2</v>
      </c>
      <c r="F110" s="6">
        <f>ROUND(EXP('Random Numbers'!BA109)/2.5*Averages!$K109+(1-'Random Numbers'!BA109^0.5)*VLOOKUP($D110,Averages!$H$113:$K$117,4,0),Proj_Rounding)</f>
        <v>1</v>
      </c>
      <c r="G110" s="6">
        <f>ROUND(EXP('Random Numbers'!BB109)/2.5*Averages!$K109+(1-'Random Numbers'!BB109^0.5)*VLOOKUP($D110,Averages!$H$113:$K$117,4,0),Proj_Rounding)</f>
        <v>2</v>
      </c>
      <c r="H110" s="6">
        <f>ROUND(EXP('Random Numbers'!BC109)/2.5*Averages!$K109+(1-'Random Numbers'!BC109^0.5)*VLOOKUP($D110,Averages!$H$113:$K$117,4,0),Proj_Rounding)</f>
        <v>1</v>
      </c>
      <c r="I110" s="6">
        <f>ROUND(EXP('Random Numbers'!BD109)/2.5*Averages!$K109+(1-'Random Numbers'!BD109^0.5)*VLOOKUP($D110,Averages!$H$113:$K$117,4,0),Proj_Rounding)</f>
        <v>1</v>
      </c>
      <c r="J110" s="6">
        <f>ROUND(EXP('Random Numbers'!BE109)/2.5*Averages!$K109+(1-'Random Numbers'!BE109^0.5)*VLOOKUP($D110,Averages!$H$113:$K$117,4,0),Proj_Rounding)</f>
        <v>1</v>
      </c>
      <c r="K110" s="6">
        <f>ROUND(EXP('Random Numbers'!BF109)/2.5*Averages!$K109+(1-'Random Numbers'!BF109^0.5)*VLOOKUP($D110,Averages!$H$113:$K$117,4,0),Proj_Rounding)</f>
        <v>1</v>
      </c>
      <c r="L110" s="6">
        <f>ROUND(EXP('Random Numbers'!BG109)/2.5*Averages!$K109+(1-'Random Numbers'!BG109^0.5)*VLOOKUP($D110,Averages!$H$113:$K$117,4,0),Proj_Rounding)</f>
        <v>2</v>
      </c>
      <c r="M110" s="6">
        <f>ROUND(EXP('Random Numbers'!BH109)/2.5*Averages!$K109+(1-'Random Numbers'!BH109^0.5)*VLOOKUP($D110,Averages!$H$113:$K$117,4,0),Proj_Rounding)</f>
        <v>2</v>
      </c>
      <c r="N110" s="6">
        <f>ROUND(EXP('Random Numbers'!BI109)/2.5*Averages!$K109+(1-'Random Numbers'!BI109^0.5)*VLOOKUP($D110,Averages!$H$113:$K$117,4,0),Proj_Rounding)</f>
        <v>2</v>
      </c>
      <c r="O110" s="6">
        <f>ROUND(EXP('Random Numbers'!BJ109)/2.5*Averages!$K109+(1-'Random Numbers'!BJ109^0.5)*VLOOKUP($D110,Averages!$H$113:$K$117,4,0),Proj_Rounding)</f>
        <v>1</v>
      </c>
      <c r="P110" s="6">
        <f>ROUND(EXP('Random Numbers'!BK109)/2.5*Averages!$K109+(1-'Random Numbers'!BK109^0.5)*VLOOKUP($D110,Averages!$H$113:$K$117,4,0),Proj_Rounding)</f>
        <v>1</v>
      </c>
      <c r="Q110" s="6">
        <f>ROUND(EXP('Random Numbers'!BL109)/2.5*Averages!$K109+(1-'Random Numbers'!BL109^0.5)*VLOOKUP($D110,Averages!$H$113:$K$117,4,0),Proj_Rounding)</f>
        <v>1</v>
      </c>
      <c r="R110" s="6">
        <f>ROUND(EXP('Random Numbers'!BM109)/2.5*Averages!$K109+(1-'Random Numbers'!BM109^0.5)*VLOOKUP($D110,Averages!$H$113:$K$117,4,0),Proj_Rounding)</f>
        <v>1</v>
      </c>
      <c r="S110" s="6">
        <f>ROUND(EXP('Random Numbers'!BN109)/2.5*Averages!$K109+(1-'Random Numbers'!BN109^0.5)*VLOOKUP($D110,Averages!$H$113:$K$117,4,0),Proj_Rounding)</f>
        <v>1</v>
      </c>
      <c r="T110" s="6">
        <f>ROUND(EXP('Random Numbers'!BO109)/2.5*Averages!$K109+(1-'Random Numbers'!BO109^0.5)*VLOOKUP($D110,Averages!$H$113:$K$117,4,0),Proj_Rounding)</f>
        <v>1</v>
      </c>
      <c r="U110" s="6">
        <f>ROUND(EXP('Random Numbers'!BP109)/2.5*Averages!$K109+(1-'Random Numbers'!BP109^0.5)*VLOOKUP($D110,Averages!$H$113:$K$117,4,0),Proj_Rounding)</f>
        <v>2</v>
      </c>
      <c r="V110" s="6">
        <f>ROUND(EXP('Random Numbers'!BQ109)/2.5*Averages!$K109+(1-'Random Numbers'!BQ109^0.5)*VLOOKUP($D110,Averages!$H$113:$K$117,4,0),Proj_Rounding)</f>
        <v>2</v>
      </c>
      <c r="W110" s="6">
        <f>ROUND(EXP('Random Numbers'!BR109)/2.5*Averages!$K109+(1-'Random Numbers'!BR109^0.5)*VLOOKUP($D110,Averages!$H$113:$K$117,4,0),Proj_Rounding)</f>
        <v>1</v>
      </c>
      <c r="X110" s="6">
        <f>ROUND(EXP('Random Numbers'!BS109)/2.5*Averages!$K109+(1-'Random Numbers'!BS109^0.5)*VLOOKUP($D110,Averages!$H$113:$K$117,4,0),Proj_Rounding)</f>
        <v>2</v>
      </c>
      <c r="Y110" s="6">
        <f>ROUND(EXP('Random Numbers'!BT109)/2.5*Averages!$K109+(1-'Random Numbers'!BT109^0.5)*VLOOKUP($D110,Averages!$H$113:$K$117,4,0),Proj_Rounding)</f>
        <v>1</v>
      </c>
      <c r="Z110" s="6">
        <f>ROUND(EXP('Random Numbers'!BU109)/2.5*Averages!$K109+(1-'Random Numbers'!BU109^0.5)*VLOOKUP($D110,Averages!$H$113:$K$117,4,0),Proj_Rounding)</f>
        <v>2</v>
      </c>
      <c r="AA110" s="6">
        <f>ROUND(EXP('Random Numbers'!BV109)/2.5*Averages!$K109+(1-'Random Numbers'!BV109^0.5)*VLOOKUP($D110,Averages!$H$113:$K$117,4,0),Proj_Rounding)</f>
        <v>2</v>
      </c>
      <c r="AB110" s="6">
        <f>ROUND(EXP('Random Numbers'!BW109)/2.5*Averages!$K109+(1-'Random Numbers'!BW109^0.5)*VLOOKUP($D110,Averages!$H$113:$K$117,4,0),Proj_Rounding)</f>
        <v>2</v>
      </c>
      <c r="AC110" s="49">
        <f>ROUND(EXP('Random Numbers'!BX109)/2.5*Averages!$K109+(1-'Random Numbers'!BX109^0.5)*VLOOKUP($D110,Averages!$H$113:$K$117,4,0),Proj_Rounding)</f>
        <v>2</v>
      </c>
      <c r="AD110" s="69">
        <f t="shared" si="1"/>
        <v>37</v>
      </c>
    </row>
    <row r="111" spans="2:30" ht="15" customHeight="1" x14ac:dyDescent="0.35">
      <c r="B111" s="32" t="s">
        <v>31</v>
      </c>
      <c r="C111" s="51" t="s">
        <v>139</v>
      </c>
      <c r="D111" s="6" t="s">
        <v>10</v>
      </c>
      <c r="E111" s="6">
        <f>ROUND(EXP('Random Numbers'!AZ110)/2.5*Averages!$K110+(1-'Random Numbers'!AZ110^0.5)*VLOOKUP($D111,Averages!$H$113:$K$117,4,0),Proj_Rounding)</f>
        <v>2</v>
      </c>
      <c r="F111" s="6">
        <f>ROUND(EXP('Random Numbers'!BA110)/2.5*Averages!$K110+(1-'Random Numbers'!BA110^0.5)*VLOOKUP($D111,Averages!$H$113:$K$117,4,0),Proj_Rounding)</f>
        <v>2</v>
      </c>
      <c r="G111" s="6">
        <f>ROUND(EXP('Random Numbers'!BB110)/2.5*Averages!$K110+(1-'Random Numbers'!BB110^0.5)*VLOOKUP($D111,Averages!$H$113:$K$117,4,0),Proj_Rounding)</f>
        <v>2</v>
      </c>
      <c r="H111" s="6">
        <f>ROUND(EXP('Random Numbers'!BC110)/2.5*Averages!$K110+(1-'Random Numbers'!BC110^0.5)*VLOOKUP($D111,Averages!$H$113:$K$117,4,0),Proj_Rounding)</f>
        <v>2</v>
      </c>
      <c r="I111" s="6">
        <f>ROUND(EXP('Random Numbers'!BD110)/2.5*Averages!$K110+(1-'Random Numbers'!BD110^0.5)*VLOOKUP($D111,Averages!$H$113:$K$117,4,0),Proj_Rounding)</f>
        <v>1</v>
      </c>
      <c r="J111" s="6">
        <f>ROUND(EXP('Random Numbers'!BE110)/2.5*Averages!$K110+(1-'Random Numbers'!BE110^0.5)*VLOOKUP($D111,Averages!$H$113:$K$117,4,0),Proj_Rounding)</f>
        <v>1</v>
      </c>
      <c r="K111" s="6">
        <f>ROUND(EXP('Random Numbers'!BF110)/2.5*Averages!$K110+(1-'Random Numbers'!BF110^0.5)*VLOOKUP($D111,Averages!$H$113:$K$117,4,0),Proj_Rounding)</f>
        <v>2</v>
      </c>
      <c r="L111" s="6">
        <f>ROUND(EXP('Random Numbers'!BG110)/2.5*Averages!$K110+(1-'Random Numbers'!BG110^0.5)*VLOOKUP($D111,Averages!$H$113:$K$117,4,0),Proj_Rounding)</f>
        <v>1</v>
      </c>
      <c r="M111" s="6">
        <f>ROUND(EXP('Random Numbers'!BH110)/2.5*Averages!$K110+(1-'Random Numbers'!BH110^0.5)*VLOOKUP($D111,Averages!$H$113:$K$117,4,0),Proj_Rounding)</f>
        <v>2</v>
      </c>
      <c r="N111" s="6">
        <f>ROUND(EXP('Random Numbers'!BI110)/2.5*Averages!$K110+(1-'Random Numbers'!BI110^0.5)*VLOOKUP($D111,Averages!$H$113:$K$117,4,0),Proj_Rounding)</f>
        <v>1</v>
      </c>
      <c r="O111" s="6">
        <f>ROUND(EXP('Random Numbers'!BJ110)/2.5*Averages!$K110+(1-'Random Numbers'!BJ110^0.5)*VLOOKUP($D111,Averages!$H$113:$K$117,4,0),Proj_Rounding)</f>
        <v>1</v>
      </c>
      <c r="P111" s="6">
        <f>ROUND(EXP('Random Numbers'!BK110)/2.5*Averages!$K110+(1-'Random Numbers'!BK110^0.5)*VLOOKUP($D111,Averages!$H$113:$K$117,4,0),Proj_Rounding)</f>
        <v>2</v>
      </c>
      <c r="Q111" s="6">
        <f>ROUND(EXP('Random Numbers'!BL110)/2.5*Averages!$K110+(1-'Random Numbers'!BL110^0.5)*VLOOKUP($D111,Averages!$H$113:$K$117,4,0),Proj_Rounding)</f>
        <v>2</v>
      </c>
      <c r="R111" s="6">
        <f>ROUND(EXP('Random Numbers'!BM110)/2.5*Averages!$K110+(1-'Random Numbers'!BM110^0.5)*VLOOKUP($D111,Averages!$H$113:$K$117,4,0),Proj_Rounding)</f>
        <v>1</v>
      </c>
      <c r="S111" s="6">
        <f>ROUND(EXP('Random Numbers'!BN110)/2.5*Averages!$K110+(1-'Random Numbers'!BN110^0.5)*VLOOKUP($D111,Averages!$H$113:$K$117,4,0),Proj_Rounding)</f>
        <v>1</v>
      </c>
      <c r="T111" s="6">
        <f>ROUND(EXP('Random Numbers'!BO110)/2.5*Averages!$K110+(1-'Random Numbers'!BO110^0.5)*VLOOKUP($D111,Averages!$H$113:$K$117,4,0),Proj_Rounding)</f>
        <v>1</v>
      </c>
      <c r="U111" s="6">
        <f>ROUND(EXP('Random Numbers'!BP110)/2.5*Averages!$K110+(1-'Random Numbers'!BP110^0.5)*VLOOKUP($D111,Averages!$H$113:$K$117,4,0),Proj_Rounding)</f>
        <v>1</v>
      </c>
      <c r="V111" s="6">
        <f>ROUND(EXP('Random Numbers'!BQ110)/2.5*Averages!$K110+(1-'Random Numbers'!BQ110^0.5)*VLOOKUP($D111,Averages!$H$113:$K$117,4,0),Proj_Rounding)</f>
        <v>1</v>
      </c>
      <c r="W111" s="6">
        <f>ROUND(EXP('Random Numbers'!BR110)/2.5*Averages!$K110+(1-'Random Numbers'!BR110^0.5)*VLOOKUP($D111,Averages!$H$113:$K$117,4,0),Proj_Rounding)</f>
        <v>1</v>
      </c>
      <c r="X111" s="6">
        <f>ROUND(EXP('Random Numbers'!BS110)/2.5*Averages!$K110+(1-'Random Numbers'!BS110^0.5)*VLOOKUP($D111,Averages!$H$113:$K$117,4,0),Proj_Rounding)</f>
        <v>1</v>
      </c>
      <c r="Y111" s="6">
        <f>ROUND(EXP('Random Numbers'!BT110)/2.5*Averages!$K110+(1-'Random Numbers'!BT110^0.5)*VLOOKUP($D111,Averages!$H$113:$K$117,4,0),Proj_Rounding)</f>
        <v>1</v>
      </c>
      <c r="Z111" s="6">
        <f>ROUND(EXP('Random Numbers'!BU110)/2.5*Averages!$K110+(1-'Random Numbers'!BU110^0.5)*VLOOKUP($D111,Averages!$H$113:$K$117,4,0),Proj_Rounding)</f>
        <v>2</v>
      </c>
      <c r="AA111" s="6">
        <f>ROUND(EXP('Random Numbers'!BV110)/2.5*Averages!$K110+(1-'Random Numbers'!BV110^0.5)*VLOOKUP($D111,Averages!$H$113:$K$117,4,0),Proj_Rounding)</f>
        <v>2</v>
      </c>
      <c r="AB111" s="6">
        <f>ROUND(EXP('Random Numbers'!BW110)/2.5*Averages!$K110+(1-'Random Numbers'!BW110^0.5)*VLOOKUP($D111,Averages!$H$113:$K$117,4,0),Proj_Rounding)</f>
        <v>1</v>
      </c>
      <c r="AC111" s="49">
        <f>ROUND(EXP('Random Numbers'!BX110)/2.5*Averages!$K110+(1-'Random Numbers'!BX110^0.5)*VLOOKUP($D111,Averages!$H$113:$K$117,4,0),Proj_Rounding)</f>
        <v>2</v>
      </c>
      <c r="AD111" s="69">
        <f t="shared" si="1"/>
        <v>36</v>
      </c>
    </row>
    <row r="112" spans="2:30" ht="15" customHeight="1" x14ac:dyDescent="0.35">
      <c r="B112" s="32" t="s">
        <v>31</v>
      </c>
      <c r="C112" s="51" t="s">
        <v>140</v>
      </c>
      <c r="D112" s="6" t="s">
        <v>11</v>
      </c>
      <c r="E112" s="6">
        <f>ROUND(EXP('Random Numbers'!AZ111)/2.5*Averages!$K111+(1-'Random Numbers'!AZ111^0.5)*VLOOKUP($D112,Averages!$H$113:$K$117,4,0),Proj_Rounding)</f>
        <v>3</v>
      </c>
      <c r="F112" s="6">
        <f>ROUND(EXP('Random Numbers'!BA111)/2.5*Averages!$K111+(1-'Random Numbers'!BA111^0.5)*VLOOKUP($D112,Averages!$H$113:$K$117,4,0),Proj_Rounding)</f>
        <v>3</v>
      </c>
      <c r="G112" s="6">
        <f>ROUND(EXP('Random Numbers'!BB111)/2.5*Averages!$K111+(1-'Random Numbers'!BB111^0.5)*VLOOKUP($D112,Averages!$H$113:$K$117,4,0),Proj_Rounding)</f>
        <v>3</v>
      </c>
      <c r="H112" s="6">
        <f>ROUND(EXP('Random Numbers'!BC111)/2.5*Averages!$K111+(1-'Random Numbers'!BC111^0.5)*VLOOKUP($D112,Averages!$H$113:$K$117,4,0),Proj_Rounding)</f>
        <v>3</v>
      </c>
      <c r="I112" s="6">
        <f>ROUND(EXP('Random Numbers'!BD111)/2.5*Averages!$K111+(1-'Random Numbers'!BD111^0.5)*VLOOKUP($D112,Averages!$H$113:$K$117,4,0),Proj_Rounding)</f>
        <v>3</v>
      </c>
      <c r="J112" s="6">
        <f>ROUND(EXP('Random Numbers'!BE111)/2.5*Averages!$K111+(1-'Random Numbers'!BE111^0.5)*VLOOKUP($D112,Averages!$H$113:$K$117,4,0),Proj_Rounding)</f>
        <v>3</v>
      </c>
      <c r="K112" s="6">
        <f>ROUND(EXP('Random Numbers'!BF111)/2.5*Averages!$K111+(1-'Random Numbers'!BF111^0.5)*VLOOKUP($D112,Averages!$H$113:$K$117,4,0),Proj_Rounding)</f>
        <v>4</v>
      </c>
      <c r="L112" s="6">
        <f>ROUND(EXP('Random Numbers'!BG111)/2.5*Averages!$K111+(1-'Random Numbers'!BG111^0.5)*VLOOKUP($D112,Averages!$H$113:$K$117,4,0),Proj_Rounding)</f>
        <v>3</v>
      </c>
      <c r="M112" s="6">
        <f>ROUND(EXP('Random Numbers'!BH111)/2.5*Averages!$K111+(1-'Random Numbers'!BH111^0.5)*VLOOKUP($D112,Averages!$H$113:$K$117,4,0),Proj_Rounding)</f>
        <v>3</v>
      </c>
      <c r="N112" s="6">
        <f>ROUND(EXP('Random Numbers'!BI111)/2.5*Averages!$K111+(1-'Random Numbers'!BI111^0.5)*VLOOKUP($D112,Averages!$H$113:$K$117,4,0),Proj_Rounding)</f>
        <v>3</v>
      </c>
      <c r="O112" s="6">
        <f>ROUND(EXP('Random Numbers'!BJ111)/2.5*Averages!$K111+(1-'Random Numbers'!BJ111^0.5)*VLOOKUP($D112,Averages!$H$113:$K$117,4,0),Proj_Rounding)</f>
        <v>3</v>
      </c>
      <c r="P112" s="6">
        <f>ROUND(EXP('Random Numbers'!BK111)/2.5*Averages!$K111+(1-'Random Numbers'!BK111^0.5)*VLOOKUP($D112,Averages!$H$113:$K$117,4,0),Proj_Rounding)</f>
        <v>3</v>
      </c>
      <c r="Q112" s="6">
        <f>ROUND(EXP('Random Numbers'!BL111)/2.5*Averages!$K111+(1-'Random Numbers'!BL111^0.5)*VLOOKUP($D112,Averages!$H$113:$K$117,4,0),Proj_Rounding)</f>
        <v>3</v>
      </c>
      <c r="R112" s="6">
        <f>ROUND(EXP('Random Numbers'!BM111)/2.5*Averages!$K111+(1-'Random Numbers'!BM111^0.5)*VLOOKUP($D112,Averages!$H$113:$K$117,4,0),Proj_Rounding)</f>
        <v>3</v>
      </c>
      <c r="S112" s="6">
        <f>ROUND(EXP('Random Numbers'!BN111)/2.5*Averages!$K111+(1-'Random Numbers'!BN111^0.5)*VLOOKUP($D112,Averages!$H$113:$K$117,4,0),Proj_Rounding)</f>
        <v>3</v>
      </c>
      <c r="T112" s="6">
        <f>ROUND(EXP('Random Numbers'!BO111)/2.5*Averages!$K111+(1-'Random Numbers'!BO111^0.5)*VLOOKUP($D112,Averages!$H$113:$K$117,4,0),Proj_Rounding)</f>
        <v>4</v>
      </c>
      <c r="U112" s="6">
        <f>ROUND(EXP('Random Numbers'!BP111)/2.5*Averages!$K111+(1-'Random Numbers'!BP111^0.5)*VLOOKUP($D112,Averages!$H$113:$K$117,4,0),Proj_Rounding)</f>
        <v>3</v>
      </c>
      <c r="V112" s="6">
        <f>ROUND(EXP('Random Numbers'!BQ111)/2.5*Averages!$K111+(1-'Random Numbers'!BQ111^0.5)*VLOOKUP($D112,Averages!$H$113:$K$117,4,0),Proj_Rounding)</f>
        <v>3</v>
      </c>
      <c r="W112" s="6">
        <f>ROUND(EXP('Random Numbers'!BR111)/2.5*Averages!$K111+(1-'Random Numbers'!BR111^0.5)*VLOOKUP($D112,Averages!$H$113:$K$117,4,0),Proj_Rounding)</f>
        <v>3</v>
      </c>
      <c r="X112" s="6">
        <f>ROUND(EXP('Random Numbers'!BS111)/2.5*Averages!$K111+(1-'Random Numbers'!BS111^0.5)*VLOOKUP($D112,Averages!$H$113:$K$117,4,0),Proj_Rounding)</f>
        <v>3</v>
      </c>
      <c r="Y112" s="6">
        <f>ROUND(EXP('Random Numbers'!BT111)/2.5*Averages!$K111+(1-'Random Numbers'!BT111^0.5)*VLOOKUP($D112,Averages!$H$113:$K$117,4,0),Proj_Rounding)</f>
        <v>3</v>
      </c>
      <c r="Z112" s="6">
        <f>ROUND(EXP('Random Numbers'!BU111)/2.5*Averages!$K111+(1-'Random Numbers'!BU111^0.5)*VLOOKUP($D112,Averages!$H$113:$K$117,4,0),Proj_Rounding)</f>
        <v>3</v>
      </c>
      <c r="AA112" s="6">
        <f>ROUND(EXP('Random Numbers'!BV111)/2.5*Averages!$K111+(1-'Random Numbers'!BV111^0.5)*VLOOKUP($D112,Averages!$H$113:$K$117,4,0),Proj_Rounding)</f>
        <v>3</v>
      </c>
      <c r="AB112" s="6">
        <f>ROUND(EXP('Random Numbers'!BW111)/2.5*Averages!$K111+(1-'Random Numbers'!BW111^0.5)*VLOOKUP($D112,Averages!$H$113:$K$117,4,0),Proj_Rounding)</f>
        <v>3</v>
      </c>
      <c r="AC112" s="49">
        <f>ROUND(EXP('Random Numbers'!BX111)/2.5*Averages!$K111+(1-'Random Numbers'!BX111^0.5)*VLOOKUP($D112,Averages!$H$113:$K$117,4,0),Proj_Rounding)</f>
        <v>3</v>
      </c>
      <c r="AD112" s="69">
        <f t="shared" si="1"/>
        <v>77</v>
      </c>
    </row>
    <row r="113" spans="2:30" ht="15" customHeight="1" x14ac:dyDescent="0.35">
      <c r="B113" s="33" t="s">
        <v>31</v>
      </c>
      <c r="C113" s="52" t="s">
        <v>141</v>
      </c>
      <c r="D113" s="34" t="s">
        <v>11</v>
      </c>
      <c r="E113" s="34">
        <f>ROUND(EXP('Random Numbers'!AZ112)/2.5*Averages!$K112+(1-'Random Numbers'!AZ112^0.5)*VLOOKUP($D113,Averages!$H$113:$K$117,4,0),Proj_Rounding)</f>
        <v>2</v>
      </c>
      <c r="F113" s="34">
        <f>ROUND(EXP('Random Numbers'!BA112)/2.5*Averages!$K112+(1-'Random Numbers'!BA112^0.5)*VLOOKUP($D113,Averages!$H$113:$K$117,4,0),Proj_Rounding)</f>
        <v>1</v>
      </c>
      <c r="G113" s="34">
        <f>ROUND(EXP('Random Numbers'!BB112)/2.5*Averages!$K112+(1-'Random Numbers'!BB112^0.5)*VLOOKUP($D113,Averages!$H$113:$K$117,4,0),Proj_Rounding)</f>
        <v>1</v>
      </c>
      <c r="H113" s="34">
        <f>ROUND(EXP('Random Numbers'!BC112)/2.5*Averages!$K112+(1-'Random Numbers'!BC112^0.5)*VLOOKUP($D113,Averages!$H$113:$K$117,4,0),Proj_Rounding)</f>
        <v>2</v>
      </c>
      <c r="I113" s="34">
        <f>ROUND(EXP('Random Numbers'!BD112)/2.5*Averages!$K112+(1-'Random Numbers'!BD112^0.5)*VLOOKUP($D113,Averages!$H$113:$K$117,4,0),Proj_Rounding)</f>
        <v>2</v>
      </c>
      <c r="J113" s="34">
        <f>ROUND(EXP('Random Numbers'!BE112)/2.5*Averages!$K112+(1-'Random Numbers'!BE112^0.5)*VLOOKUP($D113,Averages!$H$113:$K$117,4,0),Proj_Rounding)</f>
        <v>1</v>
      </c>
      <c r="K113" s="34">
        <f>ROUND(EXP('Random Numbers'!BF112)/2.5*Averages!$K112+(1-'Random Numbers'!BF112^0.5)*VLOOKUP($D113,Averages!$H$113:$K$117,4,0),Proj_Rounding)</f>
        <v>2</v>
      </c>
      <c r="L113" s="34">
        <f>ROUND(EXP('Random Numbers'!BG112)/2.5*Averages!$K112+(1-'Random Numbers'!BG112^0.5)*VLOOKUP($D113,Averages!$H$113:$K$117,4,0),Proj_Rounding)</f>
        <v>2</v>
      </c>
      <c r="M113" s="34">
        <f>ROUND(EXP('Random Numbers'!BH112)/2.5*Averages!$K112+(1-'Random Numbers'!BH112^0.5)*VLOOKUP($D113,Averages!$H$113:$K$117,4,0),Proj_Rounding)</f>
        <v>2</v>
      </c>
      <c r="N113" s="34">
        <f>ROUND(EXP('Random Numbers'!BI112)/2.5*Averages!$K112+(1-'Random Numbers'!BI112^0.5)*VLOOKUP($D113,Averages!$H$113:$K$117,4,0),Proj_Rounding)</f>
        <v>1</v>
      </c>
      <c r="O113" s="34">
        <f>ROUND(EXP('Random Numbers'!BJ112)/2.5*Averages!$K112+(1-'Random Numbers'!BJ112^0.5)*VLOOKUP($D113,Averages!$H$113:$K$117,4,0),Proj_Rounding)</f>
        <v>3</v>
      </c>
      <c r="P113" s="34">
        <f>ROUND(EXP('Random Numbers'!BK112)/2.5*Averages!$K112+(1-'Random Numbers'!BK112^0.5)*VLOOKUP($D113,Averages!$H$113:$K$117,4,0),Proj_Rounding)</f>
        <v>1</v>
      </c>
      <c r="Q113" s="34">
        <f>ROUND(EXP('Random Numbers'!BL112)/2.5*Averages!$K112+(1-'Random Numbers'!BL112^0.5)*VLOOKUP($D113,Averages!$H$113:$K$117,4,0),Proj_Rounding)</f>
        <v>1</v>
      </c>
      <c r="R113" s="34">
        <f>ROUND(EXP('Random Numbers'!BM112)/2.5*Averages!$K112+(1-'Random Numbers'!BM112^0.5)*VLOOKUP($D113,Averages!$H$113:$K$117,4,0),Proj_Rounding)</f>
        <v>3</v>
      </c>
      <c r="S113" s="34">
        <f>ROUND(EXP('Random Numbers'!BN112)/2.5*Averages!$K112+(1-'Random Numbers'!BN112^0.5)*VLOOKUP($D113,Averages!$H$113:$K$117,4,0),Proj_Rounding)</f>
        <v>2</v>
      </c>
      <c r="T113" s="34">
        <f>ROUND(EXP('Random Numbers'!BO112)/2.5*Averages!$K112+(1-'Random Numbers'!BO112^0.5)*VLOOKUP($D113,Averages!$H$113:$K$117,4,0),Proj_Rounding)</f>
        <v>1</v>
      </c>
      <c r="U113" s="34">
        <f>ROUND(EXP('Random Numbers'!BP112)/2.5*Averages!$K112+(1-'Random Numbers'!BP112^0.5)*VLOOKUP($D113,Averages!$H$113:$K$117,4,0),Proj_Rounding)</f>
        <v>2</v>
      </c>
      <c r="V113" s="34">
        <f>ROUND(EXP('Random Numbers'!BQ112)/2.5*Averages!$K112+(1-'Random Numbers'!BQ112^0.5)*VLOOKUP($D113,Averages!$H$113:$K$117,4,0),Proj_Rounding)</f>
        <v>2</v>
      </c>
      <c r="W113" s="34">
        <f>ROUND(EXP('Random Numbers'!BR112)/2.5*Averages!$K112+(1-'Random Numbers'!BR112^0.5)*VLOOKUP($D113,Averages!$H$113:$K$117,4,0),Proj_Rounding)</f>
        <v>2</v>
      </c>
      <c r="X113" s="34">
        <f>ROUND(EXP('Random Numbers'!BS112)/2.5*Averages!$K112+(1-'Random Numbers'!BS112^0.5)*VLOOKUP($D113,Averages!$H$113:$K$117,4,0),Proj_Rounding)</f>
        <v>3</v>
      </c>
      <c r="Y113" s="34">
        <f>ROUND(EXP('Random Numbers'!BT112)/2.5*Averages!$K112+(1-'Random Numbers'!BT112^0.5)*VLOOKUP($D113,Averages!$H$113:$K$117,4,0),Proj_Rounding)</f>
        <v>3</v>
      </c>
      <c r="Z113" s="34">
        <f>ROUND(EXP('Random Numbers'!BU112)/2.5*Averages!$K112+(1-'Random Numbers'!BU112^0.5)*VLOOKUP($D113,Averages!$H$113:$K$117,4,0),Proj_Rounding)</f>
        <v>2</v>
      </c>
      <c r="AA113" s="34">
        <f>ROUND(EXP('Random Numbers'!BV112)/2.5*Averages!$K112+(1-'Random Numbers'!BV112^0.5)*VLOOKUP($D113,Averages!$H$113:$K$117,4,0),Proj_Rounding)</f>
        <v>1</v>
      </c>
      <c r="AB113" s="34">
        <f>ROUND(EXP('Random Numbers'!BW112)/2.5*Averages!$K112+(1-'Random Numbers'!BW112^0.5)*VLOOKUP($D113,Averages!$H$113:$K$117,4,0),Proj_Rounding)</f>
        <v>1</v>
      </c>
      <c r="AC113" s="50">
        <f>ROUND(EXP('Random Numbers'!BX112)/2.5*Averages!$K112+(1-'Random Numbers'!BX112^0.5)*VLOOKUP($D113,Averages!$H$113:$K$117,4,0),Proj_Rounding)</f>
        <v>2</v>
      </c>
      <c r="AD113" s="70">
        <f t="shared" si="1"/>
        <v>45</v>
      </c>
    </row>
  </sheetData>
  <dataValidations count="1">
    <dataValidation type="list" allowBlank="1" showInputMessage="1" showErrorMessage="1" sqref="D4:D113" xr:uid="{33D82B5D-844B-429F-9D6C-C70439404638}">
      <formula1>"Bowler, Batsman, All-Rounder, Wicketkeeper"</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7CAA4-C074-461E-9007-C989680087DA}">
  <sheetPr>
    <tabColor theme="6" tint="0.39997558519241921"/>
  </sheetPr>
  <dimension ref="A1:K97"/>
  <sheetViews>
    <sheetView showGridLines="0" zoomScale="90" zoomScaleNormal="90" workbookViewId="0"/>
  </sheetViews>
  <sheetFormatPr defaultColWidth="8.81640625" defaultRowHeight="15" customHeight="1" x14ac:dyDescent="0.35"/>
  <cols>
    <col min="1" max="1" width="1" style="4" customWidth="1"/>
    <col min="2" max="2" width="23.453125" style="7" customWidth="1"/>
    <col min="3" max="11" width="19.453125" style="5" customWidth="1"/>
    <col min="12" max="16384" width="8.81640625" style="5"/>
  </cols>
  <sheetData>
    <row r="1" spans="1:10" s="4" customFormat="1" ht="4.4000000000000004" customHeight="1" x14ac:dyDescent="0.35">
      <c r="B1" s="16"/>
      <c r="F1" s="2"/>
      <c r="G1" s="2"/>
      <c r="H1" s="2"/>
      <c r="I1" s="2"/>
      <c r="J1" s="2"/>
    </row>
    <row r="2" spans="1:10" ht="15" customHeight="1" x14ac:dyDescent="0.35">
      <c r="B2" s="7" t="s">
        <v>210</v>
      </c>
      <c r="C2" s="2"/>
      <c r="D2" s="2"/>
      <c r="E2" s="2"/>
      <c r="F2" s="2"/>
      <c r="G2" s="2"/>
      <c r="H2" s="2"/>
      <c r="I2" s="2"/>
      <c r="J2" s="2"/>
    </row>
    <row r="3" spans="1:10" s="12" customFormat="1" ht="15" customHeight="1" x14ac:dyDescent="0.35">
      <c r="A3" s="11"/>
      <c r="B3" s="57" t="s">
        <v>1</v>
      </c>
      <c r="C3" s="58" t="s">
        <v>153</v>
      </c>
      <c r="D3" s="58" t="s">
        <v>154</v>
      </c>
      <c r="E3" s="59" t="s">
        <v>155</v>
      </c>
      <c r="F3" s="2"/>
      <c r="G3" s="2"/>
      <c r="H3" s="2"/>
      <c r="I3" s="2"/>
      <c r="J3" s="2"/>
    </row>
    <row r="4" spans="1:10" s="6" customFormat="1" ht="15" customHeight="1" x14ac:dyDescent="0.35">
      <c r="A4" s="2"/>
      <c r="B4" s="37" t="s">
        <v>22</v>
      </c>
      <c r="C4" s="2">
        <f>SUMIF(Runs!B:B,'Tournament Results'!$B4,Runs!AD:AD)</f>
        <v>9581</v>
      </c>
      <c r="D4" s="2">
        <f>SUMIF(Wickets!B:B,'Tournament Results'!$B4,Wickets!AD:AD)</f>
        <v>313</v>
      </c>
      <c r="E4" s="24">
        <f>SUMIF(Catches!B:B,'Tournament Results'!$B4,Catches!AD:AD)</f>
        <v>350</v>
      </c>
      <c r="F4" s="2"/>
      <c r="G4" s="2"/>
      <c r="H4" s="2"/>
      <c r="I4" s="2"/>
      <c r="J4" s="2"/>
    </row>
    <row r="5" spans="1:10" s="6" customFormat="1" ht="15" customHeight="1" x14ac:dyDescent="0.35">
      <c r="A5" s="2"/>
      <c r="B5" s="37" t="s">
        <v>23</v>
      </c>
      <c r="C5" s="2">
        <f>SUMIF(Runs!B:B,'Tournament Results'!$B5,Runs!AD:AD)</f>
        <v>9938</v>
      </c>
      <c r="D5" s="2">
        <f>SUMIF(Wickets!B:B,'Tournament Results'!$B5,Wickets!AD:AD)</f>
        <v>290</v>
      </c>
      <c r="E5" s="24">
        <f>SUMIF(Catches!B:B,'Tournament Results'!$B5,Catches!AD:AD)</f>
        <v>342</v>
      </c>
      <c r="F5" s="2"/>
      <c r="G5" s="2"/>
      <c r="H5" s="2"/>
      <c r="I5" s="2"/>
      <c r="J5" s="2"/>
    </row>
    <row r="6" spans="1:10" s="6" customFormat="1" ht="15" customHeight="1" x14ac:dyDescent="0.35">
      <c r="A6" s="2"/>
      <c r="B6" s="37" t="s">
        <v>24</v>
      </c>
      <c r="C6" s="2">
        <f>SUMIF(Runs!B:B,'Tournament Results'!$B6,Runs!AD:AD)</f>
        <v>10146</v>
      </c>
      <c r="D6" s="2">
        <f>SUMIF(Wickets!B:B,'Tournament Results'!$B6,Wickets!AD:AD)</f>
        <v>209</v>
      </c>
      <c r="E6" s="24">
        <f>SUMIF(Catches!B:B,'Tournament Results'!$B6,Catches!AD:AD)</f>
        <v>384</v>
      </c>
      <c r="F6" s="2"/>
      <c r="G6" s="2"/>
      <c r="H6" s="2"/>
      <c r="I6" s="2"/>
      <c r="J6" s="2"/>
    </row>
    <row r="7" spans="1:10" s="6" customFormat="1" ht="15" customHeight="1" x14ac:dyDescent="0.35">
      <c r="A7" s="2"/>
      <c r="B7" s="37" t="s">
        <v>25</v>
      </c>
      <c r="C7" s="2">
        <f>SUMIF(Runs!B:B,'Tournament Results'!$B7,Runs!AD:AD)</f>
        <v>9180</v>
      </c>
      <c r="D7" s="2">
        <f>SUMIF(Wickets!B:B,'Tournament Results'!$B7,Wickets!AD:AD)</f>
        <v>296</v>
      </c>
      <c r="E7" s="24">
        <f>SUMIF(Catches!B:B,'Tournament Results'!$B7,Catches!AD:AD)</f>
        <v>416</v>
      </c>
      <c r="F7" s="2"/>
      <c r="G7" s="2"/>
      <c r="H7" s="2"/>
      <c r="I7" s="2"/>
      <c r="J7" s="2"/>
    </row>
    <row r="8" spans="1:10" ht="15" customHeight="1" x14ac:dyDescent="0.35">
      <c r="B8" s="39" t="s">
        <v>26</v>
      </c>
      <c r="C8" s="2">
        <f>SUMIF(Runs!B:B,'Tournament Results'!$B8,Runs!AD:AD)</f>
        <v>9925</v>
      </c>
      <c r="D8" s="2">
        <f>SUMIF(Wickets!B:B,'Tournament Results'!$B8,Wickets!AD:AD)</f>
        <v>344</v>
      </c>
      <c r="E8" s="24">
        <f>SUMIF(Catches!B:B,'Tournament Results'!$B8,Catches!AD:AD)</f>
        <v>428</v>
      </c>
      <c r="F8" s="2"/>
      <c r="G8" s="2"/>
      <c r="H8" s="2"/>
      <c r="I8" s="2"/>
      <c r="J8" s="2"/>
    </row>
    <row r="9" spans="1:10" ht="15" customHeight="1" x14ac:dyDescent="0.35">
      <c r="B9" s="39" t="s">
        <v>27</v>
      </c>
      <c r="C9" s="2">
        <f>SUMIF(Runs!B:B,'Tournament Results'!$B9,Runs!AD:AD)</f>
        <v>10148</v>
      </c>
      <c r="D9" s="2">
        <f>SUMIF(Wickets!B:B,'Tournament Results'!$B9,Wickets!AD:AD)</f>
        <v>189</v>
      </c>
      <c r="E9" s="24">
        <f>SUMIF(Catches!B:B,'Tournament Results'!$B9,Catches!AD:AD)</f>
        <v>318</v>
      </c>
      <c r="F9" s="2"/>
      <c r="G9" s="2"/>
      <c r="H9" s="2"/>
      <c r="I9" s="2"/>
      <c r="J9" s="2"/>
    </row>
    <row r="10" spans="1:10" ht="15" customHeight="1" x14ac:dyDescent="0.35">
      <c r="B10" s="39" t="s">
        <v>28</v>
      </c>
      <c r="C10" s="2">
        <f>SUMIF(Runs!B:B,'Tournament Results'!$B10,Runs!AD:AD)</f>
        <v>8629</v>
      </c>
      <c r="D10" s="2">
        <f>SUMIF(Wickets!B:B,'Tournament Results'!$B10,Wickets!AD:AD)</f>
        <v>286</v>
      </c>
      <c r="E10" s="24">
        <f>SUMIF(Catches!B:B,'Tournament Results'!$B10,Catches!AD:AD)</f>
        <v>507</v>
      </c>
      <c r="F10" s="2"/>
      <c r="G10" s="2"/>
      <c r="H10" s="2"/>
      <c r="I10" s="2"/>
      <c r="J10" s="2"/>
    </row>
    <row r="11" spans="1:10" ht="15" customHeight="1" x14ac:dyDescent="0.35">
      <c r="B11" s="39" t="s">
        <v>29</v>
      </c>
      <c r="C11" s="2">
        <f>SUMIF(Runs!B:B,'Tournament Results'!$B11,Runs!AD:AD)</f>
        <v>9671</v>
      </c>
      <c r="D11" s="2">
        <f>SUMIF(Wickets!B:B,'Tournament Results'!$B11,Wickets!AD:AD)</f>
        <v>251</v>
      </c>
      <c r="E11" s="24">
        <f>SUMIF(Catches!B:B,'Tournament Results'!$B11,Catches!AD:AD)</f>
        <v>373</v>
      </c>
      <c r="F11" s="2"/>
      <c r="G11" s="2"/>
      <c r="H11" s="2"/>
      <c r="I11" s="2"/>
      <c r="J11" s="2"/>
    </row>
    <row r="12" spans="1:10" ht="15" customHeight="1" x14ac:dyDescent="0.35">
      <c r="B12" s="39" t="s">
        <v>30</v>
      </c>
      <c r="C12" s="2">
        <f>SUMIF(Runs!B:B,'Tournament Results'!$B12,Runs!AD:AD)</f>
        <v>10198</v>
      </c>
      <c r="D12" s="2">
        <f>SUMIF(Wickets!B:B,'Tournament Results'!$B12,Wickets!AD:AD)</f>
        <v>357</v>
      </c>
      <c r="E12" s="24">
        <f>SUMIF(Catches!B:B,'Tournament Results'!$B12,Catches!AD:AD)</f>
        <v>383</v>
      </c>
      <c r="F12" s="2"/>
      <c r="G12" s="2"/>
      <c r="H12" s="2"/>
      <c r="I12" s="2"/>
      <c r="J12" s="2"/>
    </row>
    <row r="13" spans="1:10" ht="15" customHeight="1" x14ac:dyDescent="0.35">
      <c r="B13" s="40" t="s">
        <v>31</v>
      </c>
      <c r="C13" s="25">
        <f>SUMIF(Runs!B:B,'Tournament Results'!$B13,Runs!AD:AD)</f>
        <v>10082</v>
      </c>
      <c r="D13" s="25">
        <f>SUMIF(Wickets!B:B,'Tournament Results'!$B13,Wickets!AD:AD)</f>
        <v>233</v>
      </c>
      <c r="E13" s="26">
        <f>SUMIF(Catches!B:B,'Tournament Results'!$B13,Catches!AD:AD)</f>
        <v>409</v>
      </c>
      <c r="F13" s="2"/>
      <c r="G13" s="2"/>
      <c r="H13" s="2"/>
      <c r="I13" s="2"/>
      <c r="J13" s="2"/>
    </row>
    <row r="14" spans="1:10" s="4" customFormat="1" ht="4.4000000000000004" customHeight="1" x14ac:dyDescent="0.35">
      <c r="B14" s="16"/>
      <c r="F14" s="2"/>
      <c r="G14" s="2"/>
      <c r="H14" s="2"/>
      <c r="I14" s="2"/>
      <c r="J14" s="2"/>
    </row>
    <row r="15" spans="1:10" ht="15" customHeight="1" x14ac:dyDescent="0.35">
      <c r="B15" s="71"/>
      <c r="C15" s="18" t="s">
        <v>12</v>
      </c>
      <c r="D15" s="14" t="s">
        <v>13</v>
      </c>
      <c r="E15" s="13" t="s">
        <v>151</v>
      </c>
      <c r="F15" s="2"/>
      <c r="G15" s="2"/>
      <c r="H15" s="2"/>
      <c r="I15" s="2"/>
      <c r="J15" s="2"/>
    </row>
    <row r="16" spans="1:10" ht="15" customHeight="1" x14ac:dyDescent="0.35">
      <c r="B16" s="40" t="s">
        <v>156</v>
      </c>
      <c r="C16" s="25">
        <f>Parameters!C15</f>
        <v>50</v>
      </c>
      <c r="D16" s="25">
        <f>Parameters!D15</f>
        <v>2000</v>
      </c>
      <c r="E16" s="26">
        <f>Parameters!E15</f>
        <v>750</v>
      </c>
      <c r="F16" s="2"/>
      <c r="G16" s="2"/>
      <c r="I16" s="72"/>
      <c r="J16" s="72"/>
    </row>
    <row r="17" spans="2:11" s="4" customFormat="1" ht="4.4000000000000004" customHeight="1" x14ac:dyDescent="0.35">
      <c r="B17" s="16"/>
      <c r="F17" s="2"/>
      <c r="G17" s="2"/>
      <c r="H17" s="2"/>
      <c r="I17" s="2"/>
      <c r="J17" s="2"/>
    </row>
    <row r="18" spans="2:11" ht="15" customHeight="1" x14ac:dyDescent="0.35">
      <c r="B18" s="7" t="s">
        <v>209</v>
      </c>
      <c r="C18" s="2"/>
      <c r="D18" s="2"/>
      <c r="E18" s="2"/>
      <c r="F18" s="2"/>
      <c r="G18" s="2"/>
      <c r="H18" s="72" t="s">
        <v>208</v>
      </c>
      <c r="I18" s="2"/>
      <c r="J18" s="2"/>
    </row>
    <row r="19" spans="2:11" ht="15" customHeight="1" x14ac:dyDescent="0.35">
      <c r="B19" s="57" t="s">
        <v>1</v>
      </c>
      <c r="C19" s="60" t="s">
        <v>157</v>
      </c>
      <c r="D19" s="58" t="s">
        <v>158</v>
      </c>
      <c r="E19" s="58" t="s">
        <v>159</v>
      </c>
      <c r="F19" s="58" t="s">
        <v>160</v>
      </c>
      <c r="G19" s="58" t="s">
        <v>161</v>
      </c>
      <c r="H19" s="60" t="s">
        <v>163</v>
      </c>
      <c r="I19" s="58" t="s">
        <v>165</v>
      </c>
      <c r="J19" s="58" t="s">
        <v>166</v>
      </c>
      <c r="K19" s="59" t="s">
        <v>161</v>
      </c>
    </row>
    <row r="20" spans="2:11" ht="15" customHeight="1" x14ac:dyDescent="0.35">
      <c r="B20" s="37" t="s">
        <v>22</v>
      </c>
      <c r="C20" s="35">
        <f>C4*C$16</f>
        <v>479050</v>
      </c>
      <c r="D20" s="2">
        <f t="shared" ref="D20:E20" si="0">D4*D$16</f>
        <v>626000</v>
      </c>
      <c r="E20" s="2">
        <f t="shared" si="0"/>
        <v>262500</v>
      </c>
      <c r="F20" s="2">
        <f>SUM(C20:E20)</f>
        <v>1367550</v>
      </c>
      <c r="G20" s="2">
        <f>_xlfn.RANK.AVG(F20,$F$20:$F$29,0)</f>
        <v>4</v>
      </c>
      <c r="H20" s="35">
        <f t="shared" ref="H20:H29" si="1">F20*Price_Money_Per_Point</f>
        <v>136755000</v>
      </c>
      <c r="I20" s="2">
        <f>SUMIF(Averages!B:B,B20,Averages!L:L)</f>
        <v>57925000</v>
      </c>
      <c r="J20" s="2">
        <f t="shared" ref="J20:J26" si="2">H20-I20</f>
        <v>78830000</v>
      </c>
      <c r="K20" s="24">
        <f>_xlfn.RANK.AVG(J20,$J$20:$J$29,0)</f>
        <v>6</v>
      </c>
    </row>
    <row r="21" spans="2:11" ht="15" customHeight="1" x14ac:dyDescent="0.35">
      <c r="B21" s="37" t="s">
        <v>23</v>
      </c>
      <c r="C21" s="35">
        <f t="shared" ref="C21:E21" si="3">C5*C$16</f>
        <v>496900</v>
      </c>
      <c r="D21" s="2">
        <f t="shared" si="3"/>
        <v>580000</v>
      </c>
      <c r="E21" s="2">
        <f t="shared" si="3"/>
        <v>256500</v>
      </c>
      <c r="F21" s="2">
        <f t="shared" ref="F21:F29" si="4">SUM(C21:E21)</f>
        <v>1333400</v>
      </c>
      <c r="G21" s="2">
        <f t="shared" ref="G21:G29" si="5">_xlfn.RANK.AVG(F21,$F$20:$F$29,0)</f>
        <v>6</v>
      </c>
      <c r="H21" s="35">
        <f t="shared" si="1"/>
        <v>133340000</v>
      </c>
      <c r="I21" s="2">
        <f>SUMIF(Averages!B:B,B21,Averages!L:L)</f>
        <v>53800000</v>
      </c>
      <c r="J21" s="2">
        <f t="shared" si="2"/>
        <v>79540000</v>
      </c>
      <c r="K21" s="24">
        <f t="shared" ref="K21:K29" si="6">_xlfn.RANK.AVG(J21,$J$20:$J$29,0)</f>
        <v>5</v>
      </c>
    </row>
    <row r="22" spans="2:11" ht="15" customHeight="1" x14ac:dyDescent="0.35">
      <c r="B22" s="37" t="s">
        <v>24</v>
      </c>
      <c r="C22" s="35">
        <f t="shared" ref="C22:E22" si="7">C6*C$16</f>
        <v>507300</v>
      </c>
      <c r="D22" s="2">
        <f t="shared" si="7"/>
        <v>418000</v>
      </c>
      <c r="E22" s="2">
        <f t="shared" si="7"/>
        <v>288000</v>
      </c>
      <c r="F22" s="2">
        <f t="shared" si="4"/>
        <v>1213300</v>
      </c>
      <c r="G22" s="2">
        <f t="shared" si="5"/>
        <v>9</v>
      </c>
      <c r="H22" s="35">
        <f t="shared" si="1"/>
        <v>121330000</v>
      </c>
      <c r="I22" s="2">
        <f>SUMIF(Averages!B:B,B22,Averages!L:L)</f>
        <v>55925000</v>
      </c>
      <c r="J22" s="2">
        <f t="shared" si="2"/>
        <v>65405000</v>
      </c>
      <c r="K22" s="24">
        <f t="shared" si="6"/>
        <v>9</v>
      </c>
    </row>
    <row r="23" spans="2:11" ht="15" customHeight="1" x14ac:dyDescent="0.35">
      <c r="B23" s="37" t="s">
        <v>25</v>
      </c>
      <c r="C23" s="35">
        <f t="shared" ref="C23:E23" si="8">C7*C$16</f>
        <v>459000</v>
      </c>
      <c r="D23" s="2">
        <f t="shared" si="8"/>
        <v>592000</v>
      </c>
      <c r="E23" s="2">
        <f t="shared" si="8"/>
        <v>312000</v>
      </c>
      <c r="F23" s="2">
        <f t="shared" si="4"/>
        <v>1363000</v>
      </c>
      <c r="G23" s="2">
        <f t="shared" si="5"/>
        <v>5</v>
      </c>
      <c r="H23" s="35">
        <f t="shared" si="1"/>
        <v>136300000</v>
      </c>
      <c r="I23" s="2">
        <f>SUMIF(Averages!B:B,B23,Averages!L:L)</f>
        <v>54650000</v>
      </c>
      <c r="J23" s="2">
        <f t="shared" si="2"/>
        <v>81650000</v>
      </c>
      <c r="K23" s="24">
        <f t="shared" si="6"/>
        <v>3</v>
      </c>
    </row>
    <row r="24" spans="2:11" ht="15" customHeight="1" x14ac:dyDescent="0.35">
      <c r="B24" s="39" t="s">
        <v>26</v>
      </c>
      <c r="C24" s="35">
        <f t="shared" ref="C24:E24" si="9">C8*C$16</f>
        <v>496250</v>
      </c>
      <c r="D24" s="2">
        <f t="shared" si="9"/>
        <v>688000</v>
      </c>
      <c r="E24" s="2">
        <f t="shared" si="9"/>
        <v>321000</v>
      </c>
      <c r="F24" s="2">
        <f t="shared" si="4"/>
        <v>1505250</v>
      </c>
      <c r="G24" s="2">
        <f t="shared" si="5"/>
        <v>2</v>
      </c>
      <c r="H24" s="35">
        <f t="shared" si="1"/>
        <v>150525000</v>
      </c>
      <c r="I24" s="2">
        <f>SUMIF(Averages!B:B,B24,Averages!L:L)</f>
        <v>63375000</v>
      </c>
      <c r="J24" s="2">
        <f t="shared" si="2"/>
        <v>87150000</v>
      </c>
      <c r="K24" s="24">
        <f t="shared" si="6"/>
        <v>1</v>
      </c>
    </row>
    <row r="25" spans="2:11" ht="15" customHeight="1" x14ac:dyDescent="0.35">
      <c r="B25" s="39" t="s">
        <v>27</v>
      </c>
      <c r="C25" s="35">
        <f t="shared" ref="C25:E25" si="10">C9*C$16</f>
        <v>507400</v>
      </c>
      <c r="D25" s="2">
        <f t="shared" si="10"/>
        <v>378000</v>
      </c>
      <c r="E25" s="2">
        <f t="shared" si="10"/>
        <v>238500</v>
      </c>
      <c r="F25" s="2">
        <f t="shared" si="4"/>
        <v>1123900</v>
      </c>
      <c r="G25" s="2">
        <f t="shared" si="5"/>
        <v>10</v>
      </c>
      <c r="H25" s="35">
        <f t="shared" si="1"/>
        <v>112390000</v>
      </c>
      <c r="I25" s="2">
        <f>SUMIF(Averages!B:B,B25,Averages!L:L)</f>
        <v>50475000</v>
      </c>
      <c r="J25" s="2">
        <f t="shared" si="2"/>
        <v>61915000</v>
      </c>
      <c r="K25" s="24">
        <f t="shared" si="6"/>
        <v>10</v>
      </c>
    </row>
    <row r="26" spans="2:11" ht="15" customHeight="1" x14ac:dyDescent="0.35">
      <c r="B26" s="39" t="s">
        <v>28</v>
      </c>
      <c r="C26" s="35">
        <f t="shared" ref="C26:E26" si="11">C10*C$16</f>
        <v>431450</v>
      </c>
      <c r="D26" s="2">
        <f t="shared" si="11"/>
        <v>572000</v>
      </c>
      <c r="E26" s="2">
        <f t="shared" si="11"/>
        <v>380250</v>
      </c>
      <c r="F26" s="2">
        <f t="shared" si="4"/>
        <v>1383700</v>
      </c>
      <c r="G26" s="2">
        <f t="shared" si="5"/>
        <v>3</v>
      </c>
      <c r="H26" s="35">
        <f t="shared" si="1"/>
        <v>138370000</v>
      </c>
      <c r="I26" s="2">
        <f>SUMIF(Averages!B:B,B26,Averages!L:L)</f>
        <v>58650000</v>
      </c>
      <c r="J26" s="2">
        <f t="shared" si="2"/>
        <v>79720000</v>
      </c>
      <c r="K26" s="24">
        <f t="shared" si="6"/>
        <v>4</v>
      </c>
    </row>
    <row r="27" spans="2:11" ht="15" customHeight="1" x14ac:dyDescent="0.35">
      <c r="B27" s="39" t="s">
        <v>29</v>
      </c>
      <c r="C27" s="35">
        <f t="shared" ref="C27:E27" si="12">C11*C$16</f>
        <v>483550</v>
      </c>
      <c r="D27" s="2">
        <f t="shared" si="12"/>
        <v>502000</v>
      </c>
      <c r="E27" s="2">
        <f t="shared" si="12"/>
        <v>279750</v>
      </c>
      <c r="F27" s="2">
        <f t="shared" si="4"/>
        <v>1265300</v>
      </c>
      <c r="G27" s="2">
        <f t="shared" si="5"/>
        <v>8</v>
      </c>
      <c r="H27" s="35">
        <f t="shared" si="1"/>
        <v>126530000</v>
      </c>
      <c r="I27" s="2">
        <f>SUMIF(Averages!B:B,B27,Averages!L:L)</f>
        <v>57600000</v>
      </c>
      <c r="J27" s="2">
        <f t="shared" ref="J27:J29" si="13">H27-I27</f>
        <v>68930000</v>
      </c>
      <c r="K27" s="24">
        <f t="shared" si="6"/>
        <v>8</v>
      </c>
    </row>
    <row r="28" spans="2:11" ht="15" customHeight="1" x14ac:dyDescent="0.35">
      <c r="B28" s="39" t="s">
        <v>30</v>
      </c>
      <c r="C28" s="35">
        <f t="shared" ref="C28:E28" si="14">C12*C$16</f>
        <v>509900</v>
      </c>
      <c r="D28" s="2">
        <f t="shared" si="14"/>
        <v>714000</v>
      </c>
      <c r="E28" s="2">
        <f t="shared" si="14"/>
        <v>287250</v>
      </c>
      <c r="F28" s="2">
        <f t="shared" si="4"/>
        <v>1511150</v>
      </c>
      <c r="G28" s="2">
        <f t="shared" si="5"/>
        <v>1</v>
      </c>
      <c r="H28" s="35">
        <f t="shared" si="1"/>
        <v>151115000</v>
      </c>
      <c r="I28" s="2">
        <f>SUMIF(Averages!B:B,B28,Averages!L:L)</f>
        <v>64425000</v>
      </c>
      <c r="J28" s="2">
        <f t="shared" si="13"/>
        <v>86690000</v>
      </c>
      <c r="K28" s="24">
        <f t="shared" si="6"/>
        <v>2</v>
      </c>
    </row>
    <row r="29" spans="2:11" ht="15" customHeight="1" x14ac:dyDescent="0.35">
      <c r="B29" s="40" t="s">
        <v>31</v>
      </c>
      <c r="C29" s="36">
        <f t="shared" ref="C29:E29" si="15">C13*C$16</f>
        <v>504100</v>
      </c>
      <c r="D29" s="25">
        <f t="shared" si="15"/>
        <v>466000</v>
      </c>
      <c r="E29" s="25">
        <f t="shared" si="15"/>
        <v>306750</v>
      </c>
      <c r="F29" s="25">
        <f t="shared" si="4"/>
        <v>1276850</v>
      </c>
      <c r="G29" s="25">
        <f t="shared" si="5"/>
        <v>7</v>
      </c>
      <c r="H29" s="36">
        <f t="shared" si="1"/>
        <v>127685000</v>
      </c>
      <c r="I29" s="25">
        <f>SUMIF(Averages!B:B,B29,Averages!L:L)</f>
        <v>56475000</v>
      </c>
      <c r="J29" s="25">
        <f t="shared" si="13"/>
        <v>71210000</v>
      </c>
      <c r="K29" s="26">
        <f t="shared" si="6"/>
        <v>7</v>
      </c>
    </row>
    <row r="30" spans="2:11" ht="15" customHeight="1" x14ac:dyDescent="0.35">
      <c r="C30" s="2"/>
      <c r="D30" s="2"/>
      <c r="E30" s="2"/>
      <c r="F30" s="2"/>
      <c r="G30" s="2"/>
      <c r="H30" s="2"/>
      <c r="I30" s="2"/>
      <c r="J30" s="2"/>
    </row>
    <row r="31" spans="2:11" ht="15" customHeight="1" x14ac:dyDescent="0.35">
      <c r="C31" s="2"/>
      <c r="D31" s="2"/>
      <c r="E31" s="2"/>
      <c r="F31" s="2"/>
      <c r="G31" s="2"/>
      <c r="H31" s="2"/>
      <c r="I31" s="2"/>
      <c r="J31" s="2"/>
    </row>
    <row r="32" spans="2:11" ht="15" customHeight="1" x14ac:dyDescent="0.35">
      <c r="C32" s="2"/>
      <c r="D32" s="2"/>
      <c r="E32" s="2"/>
      <c r="F32" s="2"/>
      <c r="G32" s="2"/>
      <c r="H32" s="2"/>
      <c r="I32" s="2"/>
      <c r="J32" s="2"/>
    </row>
    <row r="33" spans="3:10" ht="15" customHeight="1" x14ac:dyDescent="0.35">
      <c r="C33" s="2"/>
      <c r="D33" s="2"/>
      <c r="E33" s="2"/>
      <c r="F33" s="2"/>
      <c r="G33" s="2"/>
      <c r="H33" s="2"/>
      <c r="I33" s="2"/>
      <c r="J33" s="2"/>
    </row>
    <row r="34" spans="3:10" ht="15" customHeight="1" x14ac:dyDescent="0.35">
      <c r="C34" s="2"/>
      <c r="D34" s="2"/>
      <c r="E34" s="2"/>
      <c r="F34" s="2"/>
      <c r="G34" s="2"/>
      <c r="H34" s="2"/>
      <c r="I34" s="2"/>
      <c r="J34" s="2"/>
    </row>
    <row r="35" spans="3:10" ht="15" customHeight="1" x14ac:dyDescent="0.35">
      <c r="C35" s="2"/>
      <c r="D35" s="2"/>
      <c r="E35" s="2"/>
      <c r="F35" s="2"/>
      <c r="G35" s="2"/>
      <c r="H35" s="2"/>
      <c r="I35" s="2"/>
      <c r="J35" s="2"/>
    </row>
    <row r="36" spans="3:10" ht="15" customHeight="1" x14ac:dyDescent="0.35">
      <c r="C36" s="2"/>
      <c r="D36" s="2"/>
      <c r="E36" s="2"/>
      <c r="F36" s="2"/>
      <c r="G36" s="2"/>
      <c r="H36" s="2"/>
      <c r="I36" s="2"/>
      <c r="J36" s="2"/>
    </row>
    <row r="37" spans="3:10" ht="15" customHeight="1" x14ac:dyDescent="0.35">
      <c r="C37" s="2"/>
      <c r="D37" s="2"/>
      <c r="E37" s="2"/>
      <c r="F37" s="2"/>
      <c r="G37" s="2"/>
      <c r="H37" s="2"/>
      <c r="I37" s="2"/>
      <c r="J37" s="2"/>
    </row>
    <row r="38" spans="3:10" ht="15" customHeight="1" x14ac:dyDescent="0.35">
      <c r="C38" s="2"/>
      <c r="D38" s="2"/>
      <c r="E38" s="2"/>
      <c r="F38" s="2"/>
      <c r="G38" s="2"/>
      <c r="H38" s="2"/>
      <c r="I38" s="2"/>
      <c r="J38" s="2"/>
    </row>
    <row r="39" spans="3:10" ht="15" customHeight="1" x14ac:dyDescent="0.35">
      <c r="C39" s="2"/>
      <c r="D39" s="2"/>
      <c r="E39" s="2"/>
      <c r="F39" s="2"/>
      <c r="G39" s="2"/>
      <c r="H39" s="2"/>
      <c r="I39" s="2"/>
      <c r="J39" s="2"/>
    </row>
    <row r="40" spans="3:10" ht="15" customHeight="1" x14ac:dyDescent="0.35">
      <c r="C40" s="2"/>
      <c r="D40" s="2"/>
      <c r="E40" s="2"/>
      <c r="F40" s="2"/>
      <c r="G40" s="2"/>
      <c r="H40" s="2"/>
      <c r="I40" s="2"/>
      <c r="J40" s="2"/>
    </row>
    <row r="41" spans="3:10" ht="15" customHeight="1" x14ac:dyDescent="0.35">
      <c r="C41" s="2"/>
      <c r="D41" s="2"/>
      <c r="E41" s="2"/>
      <c r="F41" s="2"/>
      <c r="G41" s="2"/>
      <c r="H41" s="2"/>
      <c r="I41" s="2"/>
      <c r="J41" s="2"/>
    </row>
    <row r="42" spans="3:10" ht="15" customHeight="1" x14ac:dyDescent="0.35">
      <c r="C42" s="2"/>
      <c r="D42" s="2"/>
      <c r="E42" s="2"/>
      <c r="F42" s="2"/>
      <c r="G42" s="2"/>
      <c r="H42" s="2"/>
      <c r="I42" s="2"/>
      <c r="J42" s="2"/>
    </row>
    <row r="43" spans="3:10" ht="15" customHeight="1" x14ac:dyDescent="0.35">
      <c r="C43" s="2"/>
      <c r="D43" s="2"/>
      <c r="E43" s="2"/>
      <c r="F43" s="2"/>
      <c r="G43" s="2"/>
      <c r="H43" s="2"/>
      <c r="I43" s="2"/>
      <c r="J43" s="2"/>
    </row>
    <row r="44" spans="3:10" ht="15" customHeight="1" x14ac:dyDescent="0.35">
      <c r="C44" s="2"/>
      <c r="D44" s="2"/>
      <c r="E44" s="2"/>
      <c r="F44" s="2"/>
      <c r="G44" s="2"/>
      <c r="H44" s="2"/>
      <c r="I44" s="2"/>
      <c r="J44" s="2"/>
    </row>
    <row r="45" spans="3:10" ht="15" customHeight="1" x14ac:dyDescent="0.35">
      <c r="C45" s="2"/>
      <c r="D45" s="2"/>
      <c r="E45" s="2"/>
      <c r="F45" s="2"/>
      <c r="G45" s="2"/>
      <c r="H45" s="2"/>
      <c r="I45" s="2"/>
      <c r="J45" s="2"/>
    </row>
    <row r="46" spans="3:10" ht="15" customHeight="1" x14ac:dyDescent="0.35">
      <c r="C46" s="2"/>
      <c r="D46" s="2"/>
      <c r="E46" s="2"/>
      <c r="F46" s="2"/>
      <c r="G46" s="2"/>
      <c r="H46" s="2"/>
      <c r="I46" s="2"/>
      <c r="J46" s="2"/>
    </row>
    <row r="47" spans="3:10" ht="15" customHeight="1" x14ac:dyDescent="0.35">
      <c r="C47" s="2"/>
      <c r="D47" s="2"/>
      <c r="E47" s="2"/>
      <c r="F47" s="2"/>
      <c r="G47" s="2"/>
      <c r="H47" s="2"/>
      <c r="I47" s="2"/>
      <c r="J47" s="2"/>
    </row>
    <row r="48" spans="3:10" ht="15" customHeight="1" x14ac:dyDescent="0.35">
      <c r="C48" s="2"/>
      <c r="D48" s="2"/>
      <c r="E48" s="2"/>
      <c r="F48" s="2"/>
      <c r="G48" s="2"/>
      <c r="H48" s="2"/>
      <c r="I48" s="2"/>
      <c r="J48" s="2"/>
    </row>
    <row r="49" spans="3:10" ht="15" customHeight="1" x14ac:dyDescent="0.35">
      <c r="C49" s="2"/>
      <c r="D49" s="2"/>
      <c r="E49" s="2"/>
      <c r="F49" s="2"/>
      <c r="G49" s="2"/>
      <c r="H49" s="2"/>
      <c r="I49" s="2"/>
      <c r="J49" s="2"/>
    </row>
    <row r="50" spans="3:10" ht="15" customHeight="1" x14ac:dyDescent="0.35">
      <c r="C50" s="2"/>
      <c r="D50" s="2"/>
      <c r="E50" s="2"/>
      <c r="F50" s="2"/>
      <c r="G50" s="2"/>
      <c r="H50" s="2"/>
      <c r="I50" s="2"/>
      <c r="J50" s="2"/>
    </row>
    <row r="51" spans="3:10" ht="15" customHeight="1" x14ac:dyDescent="0.35">
      <c r="C51" s="2"/>
      <c r="D51" s="2"/>
      <c r="E51" s="2"/>
      <c r="F51" s="2"/>
      <c r="G51" s="2"/>
      <c r="H51" s="2"/>
      <c r="I51" s="2"/>
      <c r="J51" s="2"/>
    </row>
    <row r="52" spans="3:10" ht="15" customHeight="1" x14ac:dyDescent="0.35">
      <c r="C52" s="2"/>
      <c r="D52" s="2"/>
      <c r="E52" s="2"/>
      <c r="F52" s="2"/>
      <c r="G52" s="2"/>
      <c r="H52" s="2"/>
      <c r="I52" s="2"/>
      <c r="J52" s="2"/>
    </row>
    <row r="53" spans="3:10" ht="15" customHeight="1" x14ac:dyDescent="0.35">
      <c r="C53" s="2"/>
      <c r="D53" s="2"/>
      <c r="E53" s="2"/>
      <c r="F53" s="2"/>
      <c r="G53" s="2"/>
      <c r="H53" s="2"/>
      <c r="I53" s="2"/>
      <c r="J53" s="2"/>
    </row>
    <row r="54" spans="3:10" ht="15" customHeight="1" x14ac:dyDescent="0.35">
      <c r="C54" s="2"/>
      <c r="D54" s="2"/>
      <c r="E54" s="2"/>
      <c r="F54" s="2"/>
      <c r="G54" s="2"/>
      <c r="H54" s="2"/>
      <c r="I54" s="2"/>
      <c r="J54" s="2"/>
    </row>
    <row r="55" spans="3:10" ht="15" customHeight="1" x14ac:dyDescent="0.35">
      <c r="C55" s="2"/>
      <c r="D55" s="2"/>
      <c r="E55" s="2"/>
      <c r="F55" s="2"/>
      <c r="G55" s="2"/>
      <c r="H55" s="2"/>
      <c r="I55" s="2"/>
      <c r="J55" s="2"/>
    </row>
    <row r="56" spans="3:10" ht="15" customHeight="1" x14ac:dyDescent="0.35">
      <c r="C56" s="2"/>
      <c r="D56" s="2"/>
      <c r="E56" s="2"/>
      <c r="F56" s="2"/>
      <c r="G56" s="2"/>
      <c r="H56" s="2"/>
      <c r="I56" s="2"/>
      <c r="J56" s="2"/>
    </row>
    <row r="57" spans="3:10" ht="15" customHeight="1" x14ac:dyDescent="0.35">
      <c r="C57" s="2"/>
      <c r="D57" s="2"/>
      <c r="E57" s="2"/>
      <c r="F57" s="2"/>
      <c r="G57" s="2"/>
      <c r="H57" s="2"/>
      <c r="I57" s="2"/>
      <c r="J57" s="2"/>
    </row>
    <row r="58" spans="3:10" ht="15" customHeight="1" x14ac:dyDescent="0.35">
      <c r="C58" s="2"/>
      <c r="D58" s="2"/>
      <c r="E58" s="2"/>
      <c r="F58" s="2"/>
      <c r="G58" s="2"/>
      <c r="H58" s="2"/>
      <c r="I58" s="2"/>
      <c r="J58" s="2"/>
    </row>
    <row r="59" spans="3:10" ht="15" customHeight="1" x14ac:dyDescent="0.35">
      <c r="C59" s="2"/>
      <c r="D59" s="2"/>
      <c r="E59" s="2"/>
      <c r="F59" s="2"/>
      <c r="G59" s="2"/>
      <c r="H59" s="2"/>
      <c r="I59" s="2"/>
      <c r="J59" s="2"/>
    </row>
    <row r="60" spans="3:10" ht="15" customHeight="1" x14ac:dyDescent="0.35">
      <c r="C60" s="2"/>
      <c r="D60" s="2"/>
      <c r="E60" s="2"/>
      <c r="F60" s="2"/>
      <c r="G60" s="2"/>
      <c r="H60" s="2"/>
      <c r="I60" s="2"/>
      <c r="J60" s="2"/>
    </row>
    <row r="61" spans="3:10" ht="15" customHeight="1" x14ac:dyDescent="0.35">
      <c r="C61" s="2"/>
      <c r="D61" s="2"/>
      <c r="E61" s="2"/>
      <c r="F61" s="2"/>
      <c r="G61" s="2"/>
      <c r="H61" s="2"/>
      <c r="I61" s="2"/>
      <c r="J61" s="2"/>
    </row>
    <row r="62" spans="3:10" ht="15" customHeight="1" x14ac:dyDescent="0.35">
      <c r="C62" s="2"/>
      <c r="D62" s="2"/>
      <c r="E62" s="2"/>
      <c r="F62" s="2"/>
      <c r="G62" s="2"/>
      <c r="H62" s="2"/>
      <c r="I62" s="2"/>
      <c r="J62" s="2"/>
    </row>
    <row r="63" spans="3:10" ht="15" customHeight="1" x14ac:dyDescent="0.35">
      <c r="C63" s="2"/>
      <c r="D63" s="2"/>
      <c r="E63" s="2"/>
      <c r="F63" s="2"/>
      <c r="G63" s="2"/>
      <c r="H63" s="2"/>
      <c r="I63" s="2"/>
      <c r="J63" s="2"/>
    </row>
    <row r="64" spans="3:10" ht="15" customHeight="1" x14ac:dyDescent="0.35">
      <c r="C64" s="2"/>
      <c r="D64" s="2"/>
      <c r="E64" s="2"/>
      <c r="F64" s="2"/>
      <c r="G64" s="2"/>
      <c r="H64" s="2"/>
      <c r="I64" s="2"/>
      <c r="J64" s="2"/>
    </row>
    <row r="65" spans="3:10" ht="15" customHeight="1" x14ac:dyDescent="0.35">
      <c r="C65" s="2"/>
      <c r="D65" s="2"/>
      <c r="E65" s="2"/>
      <c r="F65" s="2"/>
      <c r="G65" s="2"/>
      <c r="H65" s="2"/>
      <c r="I65" s="2"/>
      <c r="J65" s="2"/>
    </row>
    <row r="66" spans="3:10" ht="15" customHeight="1" x14ac:dyDescent="0.35">
      <c r="C66" s="2"/>
      <c r="D66" s="2"/>
      <c r="E66" s="2"/>
      <c r="F66" s="2"/>
      <c r="G66" s="2"/>
      <c r="H66" s="2"/>
      <c r="I66" s="2"/>
      <c r="J66" s="2"/>
    </row>
    <row r="67" spans="3:10" ht="15" customHeight="1" x14ac:dyDescent="0.35">
      <c r="C67" s="2"/>
      <c r="D67" s="2"/>
      <c r="E67" s="2"/>
      <c r="F67" s="2"/>
      <c r="G67" s="2"/>
      <c r="H67" s="2"/>
      <c r="I67" s="2"/>
      <c r="J67" s="2"/>
    </row>
    <row r="68" spans="3:10" ht="15" customHeight="1" x14ac:dyDescent="0.35">
      <c r="C68" s="2"/>
      <c r="D68" s="2"/>
      <c r="E68" s="2"/>
      <c r="F68" s="2"/>
      <c r="G68" s="2"/>
      <c r="H68" s="2"/>
      <c r="I68" s="2"/>
      <c r="J68" s="2"/>
    </row>
    <row r="69" spans="3:10" ht="15" customHeight="1" x14ac:dyDescent="0.35">
      <c r="C69" s="2"/>
      <c r="D69" s="2"/>
      <c r="E69" s="2"/>
      <c r="F69" s="2"/>
      <c r="G69" s="2"/>
      <c r="H69" s="2"/>
      <c r="I69" s="2"/>
      <c r="J69" s="2"/>
    </row>
    <row r="70" spans="3:10" ht="15" customHeight="1" x14ac:dyDescent="0.35">
      <c r="C70" s="2"/>
      <c r="D70" s="2"/>
      <c r="E70" s="2"/>
      <c r="F70" s="2"/>
      <c r="G70" s="2"/>
      <c r="H70" s="2"/>
      <c r="I70" s="2"/>
      <c r="J70" s="2"/>
    </row>
    <row r="71" spans="3:10" ht="15" customHeight="1" x14ac:dyDescent="0.35">
      <c r="C71" s="2"/>
      <c r="D71" s="2"/>
      <c r="E71" s="2"/>
      <c r="F71" s="2"/>
      <c r="G71" s="2"/>
      <c r="H71" s="2"/>
      <c r="I71" s="2"/>
      <c r="J71" s="2"/>
    </row>
    <row r="72" spans="3:10" ht="15" customHeight="1" x14ac:dyDescent="0.35">
      <c r="C72" s="2"/>
      <c r="D72" s="2"/>
      <c r="E72" s="2"/>
      <c r="F72" s="2"/>
      <c r="G72" s="2"/>
      <c r="H72" s="2"/>
      <c r="I72" s="2"/>
      <c r="J72" s="2"/>
    </row>
    <row r="73" spans="3:10" ht="15" customHeight="1" x14ac:dyDescent="0.35">
      <c r="C73" s="2"/>
      <c r="D73" s="2"/>
      <c r="E73" s="2"/>
      <c r="F73" s="2"/>
      <c r="G73" s="2"/>
      <c r="H73" s="2"/>
      <c r="I73" s="2"/>
      <c r="J73" s="2"/>
    </row>
    <row r="74" spans="3:10" ht="15" customHeight="1" x14ac:dyDescent="0.35">
      <c r="C74" s="2"/>
      <c r="D74" s="2"/>
      <c r="E74" s="2"/>
      <c r="F74" s="2"/>
      <c r="G74" s="2"/>
      <c r="H74" s="2"/>
      <c r="I74" s="2"/>
      <c r="J74" s="2"/>
    </row>
    <row r="75" spans="3:10" ht="15" customHeight="1" x14ac:dyDescent="0.35">
      <c r="C75" s="2"/>
      <c r="D75" s="2"/>
      <c r="E75" s="2"/>
      <c r="F75" s="2"/>
      <c r="G75" s="2"/>
      <c r="H75" s="2"/>
      <c r="I75" s="2"/>
      <c r="J75" s="2"/>
    </row>
    <row r="76" spans="3:10" ht="15" customHeight="1" x14ac:dyDescent="0.35">
      <c r="C76" s="2"/>
      <c r="D76" s="2"/>
      <c r="E76" s="2"/>
      <c r="F76" s="2"/>
      <c r="G76" s="2"/>
      <c r="H76" s="2"/>
      <c r="I76" s="2"/>
      <c r="J76" s="2"/>
    </row>
    <row r="77" spans="3:10" ht="15" customHeight="1" x14ac:dyDescent="0.35">
      <c r="C77" s="2"/>
      <c r="D77" s="2"/>
      <c r="E77" s="2"/>
      <c r="F77" s="2"/>
      <c r="G77" s="2"/>
      <c r="H77" s="2"/>
      <c r="I77" s="2"/>
      <c r="J77" s="2"/>
    </row>
    <row r="78" spans="3:10" ht="15" customHeight="1" x14ac:dyDescent="0.35">
      <c r="C78" s="2"/>
      <c r="D78" s="2"/>
      <c r="E78" s="2"/>
      <c r="F78" s="2"/>
      <c r="G78" s="2"/>
      <c r="H78" s="2"/>
      <c r="I78" s="2"/>
      <c r="J78" s="2"/>
    </row>
    <row r="79" spans="3:10" ht="15" customHeight="1" x14ac:dyDescent="0.35">
      <c r="C79" s="2"/>
      <c r="D79" s="2"/>
      <c r="E79" s="2"/>
      <c r="F79" s="2"/>
      <c r="G79" s="2"/>
      <c r="H79" s="2"/>
      <c r="I79" s="2"/>
      <c r="J79" s="2"/>
    </row>
    <row r="80" spans="3:10" ht="15" customHeight="1" x14ac:dyDescent="0.35">
      <c r="C80" s="2"/>
      <c r="D80" s="2"/>
      <c r="E80" s="2"/>
      <c r="F80" s="2"/>
      <c r="G80" s="2"/>
      <c r="H80" s="2"/>
      <c r="I80" s="2"/>
      <c r="J80" s="2"/>
    </row>
    <row r="81" spans="3:10" ht="15" customHeight="1" x14ac:dyDescent="0.35">
      <c r="C81" s="2"/>
      <c r="D81" s="2"/>
      <c r="E81" s="2"/>
      <c r="F81" s="2"/>
      <c r="G81" s="2"/>
      <c r="H81" s="2"/>
      <c r="I81" s="2"/>
      <c r="J81" s="2"/>
    </row>
    <row r="82" spans="3:10" ht="15" customHeight="1" x14ac:dyDescent="0.35">
      <c r="C82" s="2"/>
      <c r="D82" s="2"/>
      <c r="E82" s="2"/>
      <c r="F82" s="2"/>
      <c r="G82" s="2"/>
      <c r="H82" s="2"/>
      <c r="I82" s="2"/>
      <c r="J82" s="2"/>
    </row>
    <row r="83" spans="3:10" ht="15" customHeight="1" x14ac:dyDescent="0.35">
      <c r="C83" s="2"/>
      <c r="D83" s="2"/>
      <c r="E83" s="2"/>
      <c r="F83" s="2"/>
      <c r="G83" s="2"/>
      <c r="H83" s="2"/>
      <c r="I83" s="2"/>
      <c r="J83" s="2"/>
    </row>
    <row r="84" spans="3:10" ht="15" customHeight="1" x14ac:dyDescent="0.35">
      <c r="C84" s="2"/>
      <c r="D84" s="2"/>
      <c r="E84" s="2"/>
      <c r="F84" s="2"/>
      <c r="G84" s="2"/>
      <c r="H84" s="2"/>
      <c r="I84" s="2"/>
      <c r="J84" s="2"/>
    </row>
    <row r="85" spans="3:10" ht="15" customHeight="1" x14ac:dyDescent="0.35">
      <c r="C85" s="2"/>
      <c r="D85" s="2"/>
      <c r="E85" s="2"/>
      <c r="F85" s="2"/>
      <c r="G85" s="2"/>
      <c r="H85" s="2"/>
      <c r="I85" s="2"/>
      <c r="J85" s="2"/>
    </row>
    <row r="86" spans="3:10" ht="15" customHeight="1" x14ac:dyDescent="0.35">
      <c r="C86" s="2"/>
      <c r="D86" s="2"/>
      <c r="E86" s="2"/>
      <c r="F86" s="2"/>
      <c r="G86" s="2"/>
      <c r="H86" s="2"/>
      <c r="I86" s="2"/>
      <c r="J86" s="2"/>
    </row>
    <row r="87" spans="3:10" ht="15" customHeight="1" x14ac:dyDescent="0.35">
      <c r="C87" s="2"/>
      <c r="D87" s="2"/>
      <c r="E87" s="2"/>
      <c r="F87" s="2"/>
      <c r="G87" s="2"/>
      <c r="H87" s="2"/>
      <c r="I87" s="2"/>
      <c r="J87" s="2"/>
    </row>
    <row r="88" spans="3:10" ht="15" customHeight="1" x14ac:dyDescent="0.35">
      <c r="C88" s="2"/>
      <c r="D88" s="2"/>
      <c r="E88" s="2"/>
      <c r="F88" s="2"/>
      <c r="G88" s="2"/>
      <c r="H88" s="2"/>
      <c r="I88" s="2"/>
      <c r="J88" s="2"/>
    </row>
    <row r="89" spans="3:10" ht="15" customHeight="1" x14ac:dyDescent="0.35">
      <c r="C89" s="2"/>
      <c r="D89" s="2"/>
      <c r="E89" s="2"/>
      <c r="F89" s="2"/>
      <c r="G89" s="2"/>
      <c r="H89" s="2"/>
      <c r="I89" s="2"/>
      <c r="J89" s="2"/>
    </row>
    <row r="90" spans="3:10" ht="15" customHeight="1" x14ac:dyDescent="0.35">
      <c r="C90" s="2"/>
      <c r="D90" s="2"/>
      <c r="E90" s="2"/>
      <c r="F90" s="2"/>
      <c r="G90" s="2"/>
      <c r="H90" s="2"/>
      <c r="I90" s="2"/>
      <c r="J90" s="2"/>
    </row>
    <row r="91" spans="3:10" ht="15" customHeight="1" x14ac:dyDescent="0.35">
      <c r="C91" s="2"/>
      <c r="D91" s="2"/>
      <c r="E91" s="2"/>
      <c r="F91" s="2"/>
      <c r="G91" s="2"/>
      <c r="H91" s="2"/>
      <c r="I91" s="2"/>
      <c r="J91" s="2"/>
    </row>
    <row r="92" spans="3:10" ht="15" customHeight="1" x14ac:dyDescent="0.35">
      <c r="C92" s="2"/>
      <c r="D92" s="2"/>
      <c r="E92" s="2"/>
      <c r="F92" s="2"/>
      <c r="G92" s="2"/>
      <c r="H92" s="2"/>
      <c r="I92" s="2"/>
      <c r="J92" s="2"/>
    </row>
    <row r="93" spans="3:10" ht="15" customHeight="1" x14ac:dyDescent="0.35">
      <c r="C93" s="2"/>
      <c r="D93" s="2"/>
      <c r="E93" s="2"/>
      <c r="F93" s="2"/>
      <c r="G93" s="2"/>
      <c r="H93" s="2"/>
      <c r="I93" s="2"/>
      <c r="J93" s="2"/>
    </row>
    <row r="94" spans="3:10" ht="15" customHeight="1" x14ac:dyDescent="0.35">
      <c r="C94" s="2"/>
      <c r="D94" s="2"/>
      <c r="E94" s="2"/>
      <c r="F94" s="2"/>
      <c r="G94" s="2"/>
      <c r="H94" s="2"/>
      <c r="I94" s="2"/>
      <c r="J94" s="2"/>
    </row>
    <row r="95" spans="3:10" ht="15" customHeight="1" x14ac:dyDescent="0.35">
      <c r="C95" s="2"/>
      <c r="D95" s="2"/>
      <c r="E95" s="2"/>
      <c r="F95" s="2"/>
      <c r="G95" s="2"/>
      <c r="H95" s="2"/>
      <c r="I95" s="2"/>
      <c r="J95" s="2"/>
    </row>
    <row r="96" spans="3:10" ht="15" customHeight="1" x14ac:dyDescent="0.35">
      <c r="C96" s="2"/>
      <c r="D96" s="2"/>
      <c r="E96" s="2"/>
      <c r="F96" s="2"/>
      <c r="G96" s="2"/>
      <c r="H96" s="2"/>
      <c r="I96" s="2"/>
      <c r="J96" s="2"/>
    </row>
    <row r="97" spans="3:10" ht="15" customHeight="1" x14ac:dyDescent="0.35">
      <c r="C97" s="2"/>
      <c r="D97" s="2"/>
      <c r="E97" s="2"/>
      <c r="F97" s="2"/>
      <c r="G97" s="2"/>
      <c r="H97" s="2"/>
      <c r="I97" s="2"/>
      <c r="J97" s="2"/>
    </row>
  </sheetData>
  <conditionalFormatting sqref="G20:G29">
    <cfRule type="cellIs" dxfId="1" priority="2" operator="equal">
      <formula>1</formula>
    </cfRule>
  </conditionalFormatting>
  <conditionalFormatting sqref="K20:K29">
    <cfRule type="cellIs" dxfId="0" priority="1" operator="equal">
      <formula>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FDD23-3956-48B0-84B2-4D1FC561C9D8}">
  <sheetPr>
    <tabColor theme="5" tint="0.59999389629810485"/>
  </sheetPr>
  <dimension ref="A1:M113"/>
  <sheetViews>
    <sheetView showGridLines="0" zoomScale="90" zoomScaleNormal="90" workbookViewId="0">
      <selection activeCell="J4" sqref="J4"/>
    </sheetView>
  </sheetViews>
  <sheetFormatPr defaultColWidth="8.81640625" defaultRowHeight="15" customHeight="1" x14ac:dyDescent="0.35"/>
  <cols>
    <col min="1" max="1" width="1" style="4" customWidth="1"/>
    <col min="2" max="2" width="8.81640625" style="5"/>
    <col min="3" max="3" width="18.7265625" style="5" bestFit="1" customWidth="1"/>
    <col min="4" max="4" width="13.453125" style="5" bestFit="1" customWidth="1"/>
    <col min="5" max="5" width="13" style="5" bestFit="1" customWidth="1"/>
    <col min="6" max="6" width="14.1796875" style="5" customWidth="1"/>
    <col min="7" max="7" width="16.26953125" style="5" customWidth="1"/>
    <col min="8" max="8" width="13" style="5" bestFit="1" customWidth="1"/>
    <col min="9" max="16384" width="8.81640625" style="5"/>
  </cols>
  <sheetData>
    <row r="1" spans="1:13" s="4" customFormat="1" ht="4.4000000000000004" customHeight="1" x14ac:dyDescent="0.35"/>
    <row r="2" spans="1:13" s="12" customFormat="1" ht="15" customHeight="1" x14ac:dyDescent="0.35">
      <c r="A2" s="11"/>
      <c r="B2" s="29" t="s">
        <v>1</v>
      </c>
      <c r="C2" s="53" t="s">
        <v>142</v>
      </c>
      <c r="D2" s="30" t="s">
        <v>19</v>
      </c>
      <c r="E2" s="30" t="s">
        <v>2</v>
      </c>
      <c r="F2" s="30" t="s">
        <v>3</v>
      </c>
      <c r="G2" s="30" t="s">
        <v>4</v>
      </c>
      <c r="H2" s="31" t="s">
        <v>5</v>
      </c>
    </row>
    <row r="3" spans="1:13" s="6" customFormat="1" ht="15" customHeight="1" x14ac:dyDescent="0.35">
      <c r="A3" s="2"/>
      <c r="B3" s="32" t="s">
        <v>22</v>
      </c>
      <c r="C3" s="51" t="s">
        <v>32</v>
      </c>
      <c r="D3" s="6" t="s">
        <v>8</v>
      </c>
      <c r="E3" s="2">
        <v>111</v>
      </c>
      <c r="F3" s="2">
        <v>1110</v>
      </c>
      <c r="G3" s="2">
        <v>137</v>
      </c>
      <c r="H3" s="24">
        <v>60</v>
      </c>
    </row>
    <row r="4" spans="1:13" s="6" customFormat="1" ht="15" customHeight="1" x14ac:dyDescent="0.35">
      <c r="A4" s="2"/>
      <c r="B4" s="32" t="s">
        <v>22</v>
      </c>
      <c r="C4" s="51" t="s">
        <v>33</v>
      </c>
      <c r="D4" s="6" t="s">
        <v>8</v>
      </c>
      <c r="E4" s="2">
        <v>145</v>
      </c>
      <c r="F4" s="2">
        <v>1160</v>
      </c>
      <c r="G4" s="2">
        <v>628</v>
      </c>
      <c r="H4" s="24">
        <v>17</v>
      </c>
    </row>
    <row r="5" spans="1:13" s="6" customFormat="1" ht="15" customHeight="1" x14ac:dyDescent="0.35">
      <c r="A5" s="2"/>
      <c r="B5" s="32" t="s">
        <v>22</v>
      </c>
      <c r="C5" s="51" t="s">
        <v>34</v>
      </c>
      <c r="D5" s="6" t="s">
        <v>8</v>
      </c>
      <c r="E5" s="2">
        <v>281</v>
      </c>
      <c r="F5" s="2">
        <v>7587</v>
      </c>
      <c r="G5" s="2">
        <v>518</v>
      </c>
      <c r="H5" s="24">
        <v>144</v>
      </c>
    </row>
    <row r="6" spans="1:13" s="6" customFormat="1" ht="15" customHeight="1" x14ac:dyDescent="0.35">
      <c r="A6" s="2"/>
      <c r="B6" s="32" t="s">
        <v>22</v>
      </c>
      <c r="C6" s="51" t="s">
        <v>35</v>
      </c>
      <c r="D6" s="6" t="s">
        <v>8</v>
      </c>
      <c r="E6" s="2">
        <v>177</v>
      </c>
      <c r="F6" s="2">
        <v>4956</v>
      </c>
      <c r="G6" s="2">
        <v>303</v>
      </c>
      <c r="H6" s="24">
        <v>477</v>
      </c>
    </row>
    <row r="7" spans="1:13" s="6" customFormat="1" ht="15" customHeight="1" x14ac:dyDescent="0.35">
      <c r="A7" s="2"/>
      <c r="B7" s="32" t="s">
        <v>22</v>
      </c>
      <c r="C7" s="51" t="s">
        <v>36</v>
      </c>
      <c r="D7" s="6" t="s">
        <v>9</v>
      </c>
      <c r="E7" s="2">
        <v>158</v>
      </c>
      <c r="F7" s="2">
        <v>5846</v>
      </c>
      <c r="G7" s="2">
        <v>0</v>
      </c>
      <c r="H7" s="24">
        <v>76</v>
      </c>
    </row>
    <row r="8" spans="1:13" s="6" customFormat="1" ht="15" customHeight="1" x14ac:dyDescent="0.35">
      <c r="A8" s="2"/>
      <c r="B8" s="32" t="s">
        <v>22</v>
      </c>
      <c r="C8" s="51" t="s">
        <v>37</v>
      </c>
      <c r="D8" s="6" t="s">
        <v>9</v>
      </c>
      <c r="E8" s="2">
        <v>199</v>
      </c>
      <c r="F8" s="2">
        <v>10149</v>
      </c>
      <c r="G8" s="2">
        <v>0</v>
      </c>
      <c r="H8" s="24">
        <v>152</v>
      </c>
    </row>
    <row r="9" spans="1:13" s="6" customFormat="1" ht="15" customHeight="1" x14ac:dyDescent="0.35">
      <c r="A9" s="2"/>
      <c r="B9" s="32" t="s">
        <v>22</v>
      </c>
      <c r="C9" s="51" t="s">
        <v>38</v>
      </c>
      <c r="D9" s="6" t="s">
        <v>9</v>
      </c>
      <c r="E9" s="2">
        <v>13</v>
      </c>
      <c r="F9" s="2">
        <v>572</v>
      </c>
      <c r="G9" s="2">
        <v>0</v>
      </c>
      <c r="H9" s="24">
        <v>45</v>
      </c>
    </row>
    <row r="10" spans="1:13" s="6" customFormat="1" ht="15" customHeight="1" x14ac:dyDescent="0.35">
      <c r="A10" s="2"/>
      <c r="B10" s="32" t="s">
        <v>22</v>
      </c>
      <c r="C10" s="51" t="s">
        <v>39</v>
      </c>
      <c r="D10" s="6" t="s">
        <v>9</v>
      </c>
      <c r="E10" s="2">
        <v>261</v>
      </c>
      <c r="F10" s="2">
        <v>14616</v>
      </c>
      <c r="G10" s="2">
        <v>69</v>
      </c>
      <c r="H10" s="24">
        <v>286</v>
      </c>
    </row>
    <row r="11" spans="1:13" s="6" customFormat="1" ht="15" customHeight="1" x14ac:dyDescent="0.35">
      <c r="A11" s="2"/>
      <c r="B11" s="32" t="s">
        <v>22</v>
      </c>
      <c r="C11" s="51" t="s">
        <v>40</v>
      </c>
      <c r="D11" s="6" t="s">
        <v>10</v>
      </c>
      <c r="E11" s="2">
        <v>290</v>
      </c>
      <c r="F11" s="2">
        <v>15660</v>
      </c>
      <c r="G11" s="2">
        <v>552</v>
      </c>
      <c r="H11" s="24">
        <v>25</v>
      </c>
    </row>
    <row r="12" spans="1:13" s="6" customFormat="1" ht="15" customHeight="1" x14ac:dyDescent="0.35">
      <c r="A12" s="2"/>
      <c r="B12" s="32" t="s">
        <v>22</v>
      </c>
      <c r="C12" s="51" t="s">
        <v>41</v>
      </c>
      <c r="D12" s="6" t="s">
        <v>10</v>
      </c>
      <c r="E12" s="2">
        <v>209</v>
      </c>
      <c r="F12" s="2">
        <v>5434</v>
      </c>
      <c r="G12" s="2">
        <v>395</v>
      </c>
      <c r="H12" s="24">
        <v>421</v>
      </c>
    </row>
    <row r="13" spans="1:13" s="6" customFormat="1" ht="15" customHeight="1" x14ac:dyDescent="0.35">
      <c r="A13" s="2"/>
      <c r="B13" s="32" t="s">
        <v>22</v>
      </c>
      <c r="C13" s="51" t="s">
        <v>42</v>
      </c>
      <c r="D13" s="6" t="s">
        <v>11</v>
      </c>
      <c r="E13" s="2">
        <v>236</v>
      </c>
      <c r="F13" s="2">
        <v>6608</v>
      </c>
      <c r="G13" s="2">
        <v>0</v>
      </c>
      <c r="H13" s="24">
        <v>276</v>
      </c>
    </row>
    <row r="14" spans="1:13" ht="15" customHeight="1" x14ac:dyDescent="0.35">
      <c r="B14" s="32" t="s">
        <v>23</v>
      </c>
      <c r="C14" s="51" t="s">
        <v>43</v>
      </c>
      <c r="D14" s="6" t="s">
        <v>8</v>
      </c>
      <c r="E14" s="2">
        <v>65</v>
      </c>
      <c r="F14" s="2">
        <v>715</v>
      </c>
      <c r="G14" s="2">
        <v>59</v>
      </c>
      <c r="H14" s="24">
        <v>97</v>
      </c>
      <c r="M14" s="6"/>
    </row>
    <row r="15" spans="1:13" ht="15" customHeight="1" x14ac:dyDescent="0.35">
      <c r="B15" s="32" t="s">
        <v>23</v>
      </c>
      <c r="C15" s="51" t="s">
        <v>44</v>
      </c>
      <c r="D15" s="6" t="s">
        <v>8</v>
      </c>
      <c r="E15" s="2">
        <v>210</v>
      </c>
      <c r="F15" s="2">
        <v>1050</v>
      </c>
      <c r="G15" s="2">
        <v>973</v>
      </c>
      <c r="H15" s="24">
        <v>175</v>
      </c>
      <c r="M15" s="6"/>
    </row>
    <row r="16" spans="1:13" ht="15" customHeight="1" x14ac:dyDescent="0.35">
      <c r="B16" s="32" t="s">
        <v>23</v>
      </c>
      <c r="C16" s="51" t="s">
        <v>45</v>
      </c>
      <c r="D16" s="6" t="s">
        <v>8</v>
      </c>
      <c r="E16" s="2">
        <v>67</v>
      </c>
      <c r="F16" s="2">
        <v>1340</v>
      </c>
      <c r="G16" s="2">
        <v>16</v>
      </c>
      <c r="H16" s="24">
        <v>8</v>
      </c>
      <c r="M16" s="6"/>
    </row>
    <row r="17" spans="2:13" ht="15" customHeight="1" x14ac:dyDescent="0.35">
      <c r="B17" s="32" t="s">
        <v>23</v>
      </c>
      <c r="C17" s="51" t="s">
        <v>46</v>
      </c>
      <c r="D17" s="6" t="s">
        <v>8</v>
      </c>
      <c r="E17" s="2">
        <v>269</v>
      </c>
      <c r="F17" s="2">
        <v>2421</v>
      </c>
      <c r="G17" s="2">
        <v>1066</v>
      </c>
      <c r="H17" s="24">
        <v>148</v>
      </c>
      <c r="M17" s="6"/>
    </row>
    <row r="18" spans="2:13" ht="15" customHeight="1" x14ac:dyDescent="0.35">
      <c r="B18" s="32" t="s">
        <v>23</v>
      </c>
      <c r="C18" s="51" t="s">
        <v>47</v>
      </c>
      <c r="D18" s="6" t="s">
        <v>9</v>
      </c>
      <c r="E18" s="2">
        <v>294</v>
      </c>
      <c r="F18" s="2">
        <v>15876</v>
      </c>
      <c r="G18" s="2">
        <v>0</v>
      </c>
      <c r="H18" s="24">
        <v>326</v>
      </c>
      <c r="M18" s="6"/>
    </row>
    <row r="19" spans="2:13" ht="15" customHeight="1" x14ac:dyDescent="0.35">
      <c r="B19" s="32" t="s">
        <v>23</v>
      </c>
      <c r="C19" s="51" t="s">
        <v>48</v>
      </c>
      <c r="D19" s="6" t="s">
        <v>9</v>
      </c>
      <c r="E19" s="2">
        <v>274</v>
      </c>
      <c r="F19" s="2">
        <v>18358</v>
      </c>
      <c r="G19" s="2">
        <v>230</v>
      </c>
      <c r="H19" s="24">
        <v>274</v>
      </c>
      <c r="M19" s="6"/>
    </row>
    <row r="20" spans="2:13" ht="15" customHeight="1" x14ac:dyDescent="0.35">
      <c r="B20" s="32" t="s">
        <v>23</v>
      </c>
      <c r="C20" s="51" t="s">
        <v>49</v>
      </c>
      <c r="D20" s="6" t="s">
        <v>9</v>
      </c>
      <c r="E20" s="2">
        <v>110</v>
      </c>
      <c r="F20" s="2">
        <v>7700</v>
      </c>
      <c r="G20" s="2">
        <v>0</v>
      </c>
      <c r="H20" s="24">
        <v>93</v>
      </c>
      <c r="M20" s="6"/>
    </row>
    <row r="21" spans="2:13" ht="15" customHeight="1" x14ac:dyDescent="0.35">
      <c r="B21" s="32" t="s">
        <v>23</v>
      </c>
      <c r="C21" s="51" t="s">
        <v>50</v>
      </c>
      <c r="D21" s="6" t="s">
        <v>9</v>
      </c>
      <c r="E21" s="2">
        <v>16</v>
      </c>
      <c r="F21" s="2">
        <v>800</v>
      </c>
      <c r="G21" s="2">
        <v>0</v>
      </c>
      <c r="H21" s="24">
        <v>19</v>
      </c>
      <c r="M21" s="6"/>
    </row>
    <row r="22" spans="2:13" ht="15" customHeight="1" x14ac:dyDescent="0.35">
      <c r="B22" s="32" t="s">
        <v>23</v>
      </c>
      <c r="C22" s="51" t="s">
        <v>51</v>
      </c>
      <c r="D22" s="6" t="s">
        <v>10</v>
      </c>
      <c r="E22" s="2">
        <v>214</v>
      </c>
      <c r="F22" s="2">
        <v>9202</v>
      </c>
      <c r="G22" s="2">
        <v>190</v>
      </c>
      <c r="H22" s="24">
        <v>429</v>
      </c>
      <c r="M22" s="6"/>
    </row>
    <row r="23" spans="2:13" ht="15" customHeight="1" x14ac:dyDescent="0.35">
      <c r="B23" s="32" t="s">
        <v>23</v>
      </c>
      <c r="C23" s="51" t="s">
        <v>52</v>
      </c>
      <c r="D23" s="6" t="s">
        <v>10</v>
      </c>
      <c r="E23" s="2">
        <v>67</v>
      </c>
      <c r="F23" s="2">
        <v>1809</v>
      </c>
      <c r="G23" s="2">
        <v>8</v>
      </c>
      <c r="H23" s="24">
        <v>59</v>
      </c>
      <c r="M23" s="6"/>
    </row>
    <row r="24" spans="2:13" ht="15" customHeight="1" x14ac:dyDescent="0.35">
      <c r="B24" s="32" t="s">
        <v>23</v>
      </c>
      <c r="C24" s="51" t="s">
        <v>53</v>
      </c>
      <c r="D24" s="6" t="s">
        <v>11</v>
      </c>
      <c r="E24" s="2">
        <v>265</v>
      </c>
      <c r="F24" s="2">
        <v>9805</v>
      </c>
      <c r="G24" s="2">
        <v>0</v>
      </c>
      <c r="H24" s="24">
        <v>826.66666666666663</v>
      </c>
      <c r="M24" s="6"/>
    </row>
    <row r="25" spans="2:13" ht="15" customHeight="1" x14ac:dyDescent="0.35">
      <c r="B25" s="32" t="s">
        <v>24</v>
      </c>
      <c r="C25" s="51" t="s">
        <v>54</v>
      </c>
      <c r="D25" s="6" t="s">
        <v>8</v>
      </c>
      <c r="E25" s="2">
        <v>278</v>
      </c>
      <c r="F25" s="2">
        <v>5004</v>
      </c>
      <c r="G25" s="2">
        <v>59</v>
      </c>
      <c r="H25" s="24">
        <v>362</v>
      </c>
      <c r="M25" s="6"/>
    </row>
    <row r="26" spans="2:13" ht="15" customHeight="1" x14ac:dyDescent="0.35">
      <c r="B26" s="32" t="s">
        <v>24</v>
      </c>
      <c r="C26" s="51" t="s">
        <v>55</v>
      </c>
      <c r="D26" s="6" t="s">
        <v>8</v>
      </c>
      <c r="E26" s="2">
        <v>249</v>
      </c>
      <c r="F26" s="2">
        <v>5727</v>
      </c>
      <c r="G26" s="2">
        <v>957</v>
      </c>
      <c r="H26" s="24">
        <v>50</v>
      </c>
      <c r="M26" s="6"/>
    </row>
    <row r="27" spans="2:13" ht="15" customHeight="1" x14ac:dyDescent="0.35">
      <c r="B27" s="32" t="s">
        <v>24</v>
      </c>
      <c r="C27" s="51" t="s">
        <v>56</v>
      </c>
      <c r="D27" s="6" t="s">
        <v>8</v>
      </c>
      <c r="E27" s="2">
        <v>40</v>
      </c>
      <c r="F27" s="2">
        <v>280</v>
      </c>
      <c r="G27" s="2">
        <v>17</v>
      </c>
      <c r="H27" s="24">
        <v>79</v>
      </c>
      <c r="M27" s="6"/>
    </row>
    <row r="28" spans="2:13" ht="15" customHeight="1" x14ac:dyDescent="0.35">
      <c r="B28" s="32" t="s">
        <v>24</v>
      </c>
      <c r="C28" s="51" t="s">
        <v>57</v>
      </c>
      <c r="D28" s="6" t="s">
        <v>8</v>
      </c>
      <c r="E28" s="2">
        <v>297</v>
      </c>
      <c r="F28" s="2">
        <v>7425</v>
      </c>
      <c r="G28" s="2">
        <v>355</v>
      </c>
      <c r="H28" s="24">
        <v>58</v>
      </c>
      <c r="M28" s="6"/>
    </row>
    <row r="29" spans="2:13" ht="15" customHeight="1" x14ac:dyDescent="0.35">
      <c r="B29" s="32" t="s">
        <v>24</v>
      </c>
      <c r="C29" s="51" t="s">
        <v>58</v>
      </c>
      <c r="D29" s="6" t="s">
        <v>9</v>
      </c>
      <c r="E29" s="2">
        <v>158</v>
      </c>
      <c r="F29" s="2">
        <v>8216</v>
      </c>
      <c r="G29" s="2">
        <v>0</v>
      </c>
      <c r="H29" s="24">
        <v>326</v>
      </c>
      <c r="M29" s="6"/>
    </row>
    <row r="30" spans="2:13" ht="15" customHeight="1" x14ac:dyDescent="0.35">
      <c r="B30" s="32" t="s">
        <v>24</v>
      </c>
      <c r="C30" s="51" t="s">
        <v>59</v>
      </c>
      <c r="D30" s="6" t="s">
        <v>9</v>
      </c>
      <c r="E30" s="2">
        <v>227</v>
      </c>
      <c r="F30" s="2">
        <v>15436</v>
      </c>
      <c r="G30" s="2">
        <v>345</v>
      </c>
      <c r="H30" s="24">
        <v>309</v>
      </c>
      <c r="M30" s="6"/>
    </row>
    <row r="31" spans="2:13" ht="15" customHeight="1" x14ac:dyDescent="0.35">
      <c r="B31" s="32" t="s">
        <v>24</v>
      </c>
      <c r="C31" s="51" t="s">
        <v>60</v>
      </c>
      <c r="D31" s="6" t="s">
        <v>9</v>
      </c>
      <c r="E31" s="2">
        <v>273</v>
      </c>
      <c r="F31" s="2">
        <v>18564</v>
      </c>
      <c r="G31" s="2">
        <v>0</v>
      </c>
      <c r="H31" s="24">
        <v>419</v>
      </c>
      <c r="M31" s="6"/>
    </row>
    <row r="32" spans="2:13" ht="15" customHeight="1" x14ac:dyDescent="0.35">
      <c r="B32" s="32" t="s">
        <v>24</v>
      </c>
      <c r="C32" s="51" t="s">
        <v>61</v>
      </c>
      <c r="D32" s="6" t="s">
        <v>9</v>
      </c>
      <c r="E32" s="2">
        <v>298</v>
      </c>
      <c r="F32" s="2">
        <v>19966</v>
      </c>
      <c r="G32" s="2">
        <v>0</v>
      </c>
      <c r="H32" s="24">
        <v>186</v>
      </c>
      <c r="M32" s="6"/>
    </row>
    <row r="33" spans="2:13" ht="15" customHeight="1" x14ac:dyDescent="0.35">
      <c r="B33" s="32" t="s">
        <v>24</v>
      </c>
      <c r="C33" s="51" t="s">
        <v>62</v>
      </c>
      <c r="D33" s="6" t="s">
        <v>10</v>
      </c>
      <c r="E33" s="2">
        <v>253</v>
      </c>
      <c r="F33" s="2">
        <v>7084</v>
      </c>
      <c r="G33" s="2">
        <v>5</v>
      </c>
      <c r="H33" s="24">
        <v>446</v>
      </c>
      <c r="M33" s="6"/>
    </row>
    <row r="34" spans="2:13" ht="15" customHeight="1" x14ac:dyDescent="0.35">
      <c r="B34" s="32" t="s">
        <v>24</v>
      </c>
      <c r="C34" s="51" t="s">
        <v>63</v>
      </c>
      <c r="D34" s="6" t="s">
        <v>10</v>
      </c>
      <c r="E34" s="2">
        <v>166</v>
      </c>
      <c r="F34" s="2">
        <v>4482</v>
      </c>
      <c r="G34" s="2">
        <v>133</v>
      </c>
      <c r="H34" s="24">
        <v>308</v>
      </c>
      <c r="M34" s="6"/>
    </row>
    <row r="35" spans="2:13" ht="15" customHeight="1" x14ac:dyDescent="0.35">
      <c r="B35" s="32" t="s">
        <v>24</v>
      </c>
      <c r="C35" s="51" t="s">
        <v>64</v>
      </c>
      <c r="D35" s="6" t="s">
        <v>11</v>
      </c>
      <c r="E35" s="2">
        <v>284</v>
      </c>
      <c r="F35" s="2">
        <v>5964</v>
      </c>
      <c r="G35" s="2">
        <v>0</v>
      </c>
      <c r="H35" s="24">
        <v>744</v>
      </c>
      <c r="M35" s="6"/>
    </row>
    <row r="36" spans="2:13" ht="15" customHeight="1" x14ac:dyDescent="0.35">
      <c r="B36" s="32" t="s">
        <v>25</v>
      </c>
      <c r="C36" s="51" t="s">
        <v>65</v>
      </c>
      <c r="D36" s="6" t="s">
        <v>8</v>
      </c>
      <c r="E36" s="2">
        <v>285</v>
      </c>
      <c r="F36" s="2">
        <v>6555</v>
      </c>
      <c r="G36" s="2">
        <v>846</v>
      </c>
      <c r="H36" s="24">
        <v>67</v>
      </c>
      <c r="M36" s="6"/>
    </row>
    <row r="37" spans="2:13" ht="15" customHeight="1" x14ac:dyDescent="0.35">
      <c r="B37" s="32" t="s">
        <v>25</v>
      </c>
      <c r="C37" s="51" t="s">
        <v>66</v>
      </c>
      <c r="D37" s="6" t="s">
        <v>8</v>
      </c>
      <c r="E37" s="2">
        <v>137</v>
      </c>
      <c r="F37" s="2">
        <v>1370</v>
      </c>
      <c r="G37" s="2">
        <v>291</v>
      </c>
      <c r="H37" s="24">
        <v>67</v>
      </c>
      <c r="M37" s="6"/>
    </row>
    <row r="38" spans="2:13" ht="15" customHeight="1" x14ac:dyDescent="0.35">
      <c r="B38" s="32" t="s">
        <v>25</v>
      </c>
      <c r="C38" s="51" t="s">
        <v>67</v>
      </c>
      <c r="D38" s="6" t="s">
        <v>8</v>
      </c>
      <c r="E38" s="2">
        <v>148</v>
      </c>
      <c r="F38" s="2">
        <v>2220</v>
      </c>
      <c r="G38" s="2">
        <v>434</v>
      </c>
      <c r="H38" s="24">
        <v>92</v>
      </c>
      <c r="M38" s="6"/>
    </row>
    <row r="39" spans="2:13" ht="15" customHeight="1" x14ac:dyDescent="0.35">
      <c r="B39" s="32" t="s">
        <v>25</v>
      </c>
      <c r="C39" s="51" t="s">
        <v>68</v>
      </c>
      <c r="D39" s="6" t="s">
        <v>8</v>
      </c>
      <c r="E39" s="2">
        <v>17</v>
      </c>
      <c r="F39" s="2">
        <v>510</v>
      </c>
      <c r="G39" s="2">
        <v>7</v>
      </c>
      <c r="H39" s="24">
        <v>52</v>
      </c>
      <c r="M39" s="6"/>
    </row>
    <row r="40" spans="2:13" ht="15" customHeight="1" x14ac:dyDescent="0.35">
      <c r="B40" s="32" t="s">
        <v>25</v>
      </c>
      <c r="C40" s="51" t="s">
        <v>69</v>
      </c>
      <c r="D40" s="6" t="s">
        <v>9</v>
      </c>
      <c r="E40" s="2">
        <v>186</v>
      </c>
      <c r="F40" s="2">
        <v>5580</v>
      </c>
      <c r="G40" s="2">
        <v>170</v>
      </c>
      <c r="H40" s="24">
        <v>228</v>
      </c>
      <c r="M40" s="6"/>
    </row>
    <row r="41" spans="2:13" ht="15" customHeight="1" x14ac:dyDescent="0.35">
      <c r="B41" s="32" t="s">
        <v>25</v>
      </c>
      <c r="C41" s="51" t="s">
        <v>70</v>
      </c>
      <c r="D41" s="6" t="s">
        <v>9</v>
      </c>
      <c r="E41" s="2">
        <v>83</v>
      </c>
      <c r="F41" s="2">
        <v>5810</v>
      </c>
      <c r="G41" s="2">
        <v>0</v>
      </c>
      <c r="H41" s="24">
        <v>87</v>
      </c>
      <c r="M41" s="6"/>
    </row>
    <row r="42" spans="2:13" ht="15" customHeight="1" x14ac:dyDescent="0.35">
      <c r="B42" s="32" t="s">
        <v>25</v>
      </c>
      <c r="C42" s="51" t="s">
        <v>71</v>
      </c>
      <c r="D42" s="6" t="s">
        <v>9</v>
      </c>
      <c r="E42" s="2">
        <v>221</v>
      </c>
      <c r="F42" s="2">
        <v>12155</v>
      </c>
      <c r="G42" s="2">
        <v>0</v>
      </c>
      <c r="H42" s="24">
        <v>497</v>
      </c>
      <c r="M42" s="6"/>
    </row>
    <row r="43" spans="2:13" ht="15" customHeight="1" x14ac:dyDescent="0.35">
      <c r="B43" s="32" t="s">
        <v>25</v>
      </c>
      <c r="C43" s="51" t="s">
        <v>72</v>
      </c>
      <c r="D43" s="6" t="s">
        <v>9</v>
      </c>
      <c r="E43" s="2">
        <v>156</v>
      </c>
      <c r="F43" s="2">
        <v>6084</v>
      </c>
      <c r="G43" s="2">
        <v>0</v>
      </c>
      <c r="H43" s="24">
        <v>365</v>
      </c>
      <c r="M43" s="6"/>
    </row>
    <row r="44" spans="2:13" ht="15" customHeight="1" x14ac:dyDescent="0.35">
      <c r="B44" s="32" t="s">
        <v>25</v>
      </c>
      <c r="C44" s="51" t="s">
        <v>73</v>
      </c>
      <c r="D44" s="6" t="s">
        <v>10</v>
      </c>
      <c r="E44" s="2">
        <v>40</v>
      </c>
      <c r="F44" s="2">
        <v>1080</v>
      </c>
      <c r="G44" s="2">
        <v>29</v>
      </c>
      <c r="H44" s="24">
        <v>69</v>
      </c>
      <c r="M44" s="6"/>
    </row>
    <row r="45" spans="2:13" ht="15" customHeight="1" x14ac:dyDescent="0.35">
      <c r="B45" s="32" t="s">
        <v>25</v>
      </c>
      <c r="C45" s="51" t="s">
        <v>74</v>
      </c>
      <c r="D45" s="6" t="s">
        <v>10</v>
      </c>
      <c r="E45" s="2">
        <v>276</v>
      </c>
      <c r="F45" s="2">
        <v>7728</v>
      </c>
      <c r="G45" s="2">
        <v>268</v>
      </c>
      <c r="H45" s="24">
        <v>52</v>
      </c>
      <c r="M45" s="6"/>
    </row>
    <row r="46" spans="2:13" ht="15" customHeight="1" x14ac:dyDescent="0.35">
      <c r="B46" s="32" t="s">
        <v>25</v>
      </c>
      <c r="C46" s="51" t="s">
        <v>75</v>
      </c>
      <c r="D46" s="6" t="s">
        <v>11</v>
      </c>
      <c r="E46" s="2">
        <v>172</v>
      </c>
      <c r="F46" s="2">
        <v>3956</v>
      </c>
      <c r="G46" s="2">
        <v>0</v>
      </c>
      <c r="H46" s="24">
        <v>596</v>
      </c>
      <c r="M46" s="6"/>
    </row>
    <row r="47" spans="2:13" ht="15" customHeight="1" x14ac:dyDescent="0.35">
      <c r="B47" s="32" t="s">
        <v>26</v>
      </c>
      <c r="C47" s="51" t="s">
        <v>76</v>
      </c>
      <c r="D47" s="6" t="s">
        <v>8</v>
      </c>
      <c r="E47" s="2">
        <v>169</v>
      </c>
      <c r="F47" s="2">
        <v>4563</v>
      </c>
      <c r="G47" s="2">
        <v>444</v>
      </c>
      <c r="H47" s="24">
        <v>306</v>
      </c>
      <c r="M47" s="6"/>
    </row>
    <row r="48" spans="2:13" ht="15" customHeight="1" x14ac:dyDescent="0.35">
      <c r="B48" s="32" t="s">
        <v>26</v>
      </c>
      <c r="C48" s="51" t="s">
        <v>77</v>
      </c>
      <c r="D48" s="6" t="s">
        <v>8</v>
      </c>
      <c r="E48" s="2">
        <v>115</v>
      </c>
      <c r="F48" s="2">
        <v>575</v>
      </c>
      <c r="G48" s="2">
        <v>342</v>
      </c>
      <c r="H48" s="24">
        <v>81</v>
      </c>
      <c r="M48" s="6"/>
    </row>
    <row r="49" spans="2:13" ht="15" customHeight="1" x14ac:dyDescent="0.35">
      <c r="B49" s="32" t="s">
        <v>26</v>
      </c>
      <c r="C49" s="51" t="s">
        <v>78</v>
      </c>
      <c r="D49" s="6" t="s">
        <v>8</v>
      </c>
      <c r="E49" s="2">
        <v>295</v>
      </c>
      <c r="F49" s="2">
        <v>5605</v>
      </c>
      <c r="G49" s="2">
        <v>987</v>
      </c>
      <c r="H49" s="24">
        <v>123</v>
      </c>
      <c r="M49" s="6"/>
    </row>
    <row r="50" spans="2:13" ht="15" customHeight="1" x14ac:dyDescent="0.35">
      <c r="B50" s="32" t="s">
        <v>26</v>
      </c>
      <c r="C50" s="51" t="s">
        <v>79</v>
      </c>
      <c r="D50" s="6" t="s">
        <v>8</v>
      </c>
      <c r="E50" s="2">
        <v>167</v>
      </c>
      <c r="F50" s="2">
        <v>1670</v>
      </c>
      <c r="G50" s="2">
        <v>261</v>
      </c>
      <c r="H50" s="24">
        <v>269</v>
      </c>
      <c r="M50" s="6"/>
    </row>
    <row r="51" spans="2:13" ht="15" customHeight="1" x14ac:dyDescent="0.35">
      <c r="B51" s="32" t="s">
        <v>26</v>
      </c>
      <c r="C51" s="51" t="s">
        <v>80</v>
      </c>
      <c r="D51" s="6" t="s">
        <v>9</v>
      </c>
      <c r="E51" s="2">
        <v>191</v>
      </c>
      <c r="F51" s="2">
        <v>12606</v>
      </c>
      <c r="G51" s="2">
        <v>0</v>
      </c>
      <c r="H51" s="24">
        <v>399</v>
      </c>
      <c r="M51" s="6"/>
    </row>
    <row r="52" spans="2:13" ht="15" customHeight="1" x14ac:dyDescent="0.35">
      <c r="B52" s="32" t="s">
        <v>26</v>
      </c>
      <c r="C52" s="51" t="s">
        <v>81</v>
      </c>
      <c r="D52" s="6" t="s">
        <v>9</v>
      </c>
      <c r="E52" s="2">
        <v>232</v>
      </c>
      <c r="F52" s="2">
        <v>6960</v>
      </c>
      <c r="G52" s="2">
        <v>293</v>
      </c>
      <c r="H52" s="24">
        <v>441</v>
      </c>
      <c r="M52" s="6"/>
    </row>
    <row r="53" spans="2:13" ht="15" customHeight="1" x14ac:dyDescent="0.35">
      <c r="B53" s="32" t="s">
        <v>26</v>
      </c>
      <c r="C53" s="51" t="s">
        <v>82</v>
      </c>
      <c r="D53" s="6" t="s">
        <v>9</v>
      </c>
      <c r="E53" s="2">
        <v>72</v>
      </c>
      <c r="F53" s="2">
        <v>2160</v>
      </c>
      <c r="G53" s="2">
        <v>14</v>
      </c>
      <c r="H53" s="24">
        <v>87</v>
      </c>
      <c r="M53" s="6"/>
    </row>
    <row r="54" spans="2:13" ht="15" customHeight="1" x14ac:dyDescent="0.35">
      <c r="B54" s="32" t="s">
        <v>26</v>
      </c>
      <c r="C54" s="51" t="s">
        <v>83</v>
      </c>
      <c r="D54" s="6" t="s">
        <v>9</v>
      </c>
      <c r="E54" s="2">
        <v>67</v>
      </c>
      <c r="F54" s="2">
        <v>3417</v>
      </c>
      <c r="G54" s="2">
        <v>0</v>
      </c>
      <c r="H54" s="24">
        <v>86</v>
      </c>
      <c r="M54" s="6"/>
    </row>
    <row r="55" spans="2:13" ht="15" customHeight="1" x14ac:dyDescent="0.35">
      <c r="B55" s="32" t="s">
        <v>26</v>
      </c>
      <c r="C55" s="51" t="s">
        <v>84</v>
      </c>
      <c r="D55" s="6" t="s">
        <v>10</v>
      </c>
      <c r="E55" s="2">
        <v>42</v>
      </c>
      <c r="F55" s="2">
        <v>2226</v>
      </c>
      <c r="G55" s="2">
        <v>100</v>
      </c>
      <c r="H55" s="24">
        <v>26</v>
      </c>
      <c r="M55" s="6"/>
    </row>
    <row r="56" spans="2:13" ht="15" customHeight="1" x14ac:dyDescent="0.35">
      <c r="B56" s="32" t="s">
        <v>26</v>
      </c>
      <c r="C56" s="51" t="s">
        <v>85</v>
      </c>
      <c r="D56" s="6" t="s">
        <v>10</v>
      </c>
      <c r="E56" s="2">
        <v>194</v>
      </c>
      <c r="F56" s="2">
        <v>10476</v>
      </c>
      <c r="G56" s="2">
        <v>28</v>
      </c>
      <c r="H56" s="24">
        <v>352</v>
      </c>
      <c r="M56" s="6"/>
    </row>
    <row r="57" spans="2:13" ht="15" customHeight="1" x14ac:dyDescent="0.35">
      <c r="B57" s="32" t="s">
        <v>26</v>
      </c>
      <c r="C57" s="51" t="s">
        <v>86</v>
      </c>
      <c r="D57" s="6" t="s">
        <v>11</v>
      </c>
      <c r="E57" s="2">
        <v>74</v>
      </c>
      <c r="F57" s="2">
        <v>3330</v>
      </c>
      <c r="G57" s="2">
        <v>0</v>
      </c>
      <c r="H57" s="24">
        <v>308</v>
      </c>
      <c r="M57" s="6"/>
    </row>
    <row r="58" spans="2:13" ht="15" customHeight="1" x14ac:dyDescent="0.35">
      <c r="B58" s="32" t="s">
        <v>27</v>
      </c>
      <c r="C58" s="51" t="s">
        <v>87</v>
      </c>
      <c r="D58" s="6" t="s">
        <v>8</v>
      </c>
      <c r="E58" s="2">
        <v>243</v>
      </c>
      <c r="F58" s="2">
        <v>3888</v>
      </c>
      <c r="G58" s="2">
        <v>88</v>
      </c>
      <c r="H58" s="24">
        <v>342</v>
      </c>
      <c r="M58" s="6"/>
    </row>
    <row r="59" spans="2:13" ht="15" customHeight="1" x14ac:dyDescent="0.35">
      <c r="B59" s="32" t="s">
        <v>27</v>
      </c>
      <c r="C59" s="51" t="s">
        <v>88</v>
      </c>
      <c r="D59" s="6" t="s">
        <v>8</v>
      </c>
      <c r="E59" s="2">
        <v>223</v>
      </c>
      <c r="F59" s="2">
        <v>3568</v>
      </c>
      <c r="G59" s="2">
        <v>416</v>
      </c>
      <c r="H59" s="24">
        <v>57</v>
      </c>
      <c r="M59" s="6"/>
    </row>
    <row r="60" spans="2:13" ht="15" customHeight="1" x14ac:dyDescent="0.35">
      <c r="B60" s="32" t="s">
        <v>27</v>
      </c>
      <c r="C60" s="51" t="s">
        <v>89</v>
      </c>
      <c r="D60" s="6" t="s">
        <v>8</v>
      </c>
      <c r="E60" s="2">
        <v>58</v>
      </c>
      <c r="F60" s="2">
        <v>1102</v>
      </c>
      <c r="G60" s="2">
        <v>11</v>
      </c>
      <c r="H60" s="24">
        <v>47</v>
      </c>
      <c r="M60" s="6"/>
    </row>
    <row r="61" spans="2:13" ht="15" customHeight="1" x14ac:dyDescent="0.35">
      <c r="B61" s="32" t="s">
        <v>27</v>
      </c>
      <c r="C61" s="51" t="s">
        <v>90</v>
      </c>
      <c r="D61" s="6" t="s">
        <v>8</v>
      </c>
      <c r="E61" s="2">
        <v>294</v>
      </c>
      <c r="F61" s="2">
        <v>7056</v>
      </c>
      <c r="G61" s="2">
        <v>285</v>
      </c>
      <c r="H61" s="24">
        <v>265</v>
      </c>
      <c r="M61" s="6"/>
    </row>
    <row r="62" spans="2:13" ht="15" customHeight="1" x14ac:dyDescent="0.35">
      <c r="B62" s="32" t="s">
        <v>27</v>
      </c>
      <c r="C62" s="51" t="s">
        <v>91</v>
      </c>
      <c r="D62" s="6" t="s">
        <v>9</v>
      </c>
      <c r="E62" s="2">
        <v>262</v>
      </c>
      <c r="F62" s="2">
        <v>14148</v>
      </c>
      <c r="G62" s="2">
        <v>0</v>
      </c>
      <c r="H62" s="24">
        <v>133</v>
      </c>
      <c r="M62" s="6"/>
    </row>
    <row r="63" spans="2:13" ht="15" customHeight="1" x14ac:dyDescent="0.35">
      <c r="B63" s="32" t="s">
        <v>27</v>
      </c>
      <c r="C63" s="51" t="s">
        <v>92</v>
      </c>
      <c r="D63" s="6" t="s">
        <v>9</v>
      </c>
      <c r="E63" s="2">
        <v>140</v>
      </c>
      <c r="F63" s="2">
        <v>8400</v>
      </c>
      <c r="G63" s="2">
        <v>0</v>
      </c>
      <c r="H63" s="24">
        <v>75</v>
      </c>
      <c r="M63" s="6"/>
    </row>
    <row r="64" spans="2:13" ht="15" customHeight="1" x14ac:dyDescent="0.35">
      <c r="B64" s="32" t="s">
        <v>27</v>
      </c>
      <c r="C64" s="51" t="s">
        <v>93</v>
      </c>
      <c r="D64" s="6" t="s">
        <v>9</v>
      </c>
      <c r="E64" s="2">
        <v>162</v>
      </c>
      <c r="F64" s="2">
        <v>11340</v>
      </c>
      <c r="G64" s="2">
        <v>0</v>
      </c>
      <c r="H64" s="24">
        <v>151</v>
      </c>
      <c r="M64" s="6"/>
    </row>
    <row r="65" spans="2:13" ht="15" customHeight="1" x14ac:dyDescent="0.35">
      <c r="B65" s="32" t="s">
        <v>27</v>
      </c>
      <c r="C65" s="51" t="s">
        <v>94</v>
      </c>
      <c r="D65" s="6" t="s">
        <v>9</v>
      </c>
      <c r="E65" s="2">
        <v>113</v>
      </c>
      <c r="F65" s="2">
        <v>6102</v>
      </c>
      <c r="G65" s="2">
        <v>172</v>
      </c>
      <c r="H65" s="24">
        <v>62</v>
      </c>
      <c r="M65" s="6"/>
    </row>
    <row r="66" spans="2:13" ht="15" customHeight="1" x14ac:dyDescent="0.35">
      <c r="B66" s="32" t="s">
        <v>27</v>
      </c>
      <c r="C66" s="51" t="s">
        <v>95</v>
      </c>
      <c r="D66" s="6" t="s">
        <v>10</v>
      </c>
      <c r="E66" s="2">
        <v>234</v>
      </c>
      <c r="F66" s="2">
        <v>7020</v>
      </c>
      <c r="G66" s="2">
        <v>325</v>
      </c>
      <c r="H66" s="24">
        <v>129</v>
      </c>
      <c r="M66" s="6"/>
    </row>
    <row r="67" spans="2:13" ht="15" customHeight="1" x14ac:dyDescent="0.35">
      <c r="B67" s="32" t="s">
        <v>27</v>
      </c>
      <c r="C67" s="51" t="s">
        <v>96</v>
      </c>
      <c r="D67" s="6" t="s">
        <v>11</v>
      </c>
      <c r="E67" s="2">
        <v>53</v>
      </c>
      <c r="F67" s="2">
        <v>1855</v>
      </c>
      <c r="G67" s="2">
        <v>0</v>
      </c>
      <c r="H67" s="24">
        <v>156</v>
      </c>
      <c r="M67" s="6"/>
    </row>
    <row r="68" spans="2:13" ht="15" customHeight="1" x14ac:dyDescent="0.35">
      <c r="B68" s="32" t="s">
        <v>27</v>
      </c>
      <c r="C68" s="51" t="s">
        <v>97</v>
      </c>
      <c r="D68" s="6" t="s">
        <v>11</v>
      </c>
      <c r="E68" s="2">
        <v>270</v>
      </c>
      <c r="F68" s="2">
        <v>7290</v>
      </c>
      <c r="G68" s="2">
        <v>0</v>
      </c>
      <c r="H68" s="24">
        <v>155</v>
      </c>
      <c r="M68" s="6"/>
    </row>
    <row r="69" spans="2:13" ht="15" customHeight="1" x14ac:dyDescent="0.35">
      <c r="B69" s="32" t="s">
        <v>28</v>
      </c>
      <c r="C69" s="51" t="s">
        <v>98</v>
      </c>
      <c r="D69" s="6" t="s">
        <v>8</v>
      </c>
      <c r="E69" s="2">
        <v>174</v>
      </c>
      <c r="F69" s="2">
        <v>1566</v>
      </c>
      <c r="G69" s="2">
        <v>127</v>
      </c>
      <c r="H69" s="24">
        <v>471</v>
      </c>
      <c r="M69" s="6"/>
    </row>
    <row r="70" spans="2:13" ht="15" customHeight="1" x14ac:dyDescent="0.35">
      <c r="B70" s="32" t="s">
        <v>28</v>
      </c>
      <c r="C70" s="51" t="s">
        <v>99</v>
      </c>
      <c r="D70" s="6" t="s">
        <v>8</v>
      </c>
      <c r="E70" s="2">
        <v>25</v>
      </c>
      <c r="F70" s="2">
        <v>350</v>
      </c>
      <c r="G70" s="2">
        <v>43</v>
      </c>
      <c r="H70" s="24">
        <v>47</v>
      </c>
      <c r="M70" s="6"/>
    </row>
    <row r="71" spans="2:13" ht="15" customHeight="1" x14ac:dyDescent="0.35">
      <c r="B71" s="32" t="s">
        <v>28</v>
      </c>
      <c r="C71" s="51" t="s">
        <v>100</v>
      </c>
      <c r="D71" s="6" t="s">
        <v>8</v>
      </c>
      <c r="E71" s="2">
        <v>29</v>
      </c>
      <c r="F71" s="2">
        <v>290</v>
      </c>
      <c r="G71" s="2">
        <v>101</v>
      </c>
      <c r="H71" s="24">
        <v>76</v>
      </c>
      <c r="M71" s="6"/>
    </row>
    <row r="72" spans="2:13" ht="15" customHeight="1" x14ac:dyDescent="0.35">
      <c r="B72" s="32" t="s">
        <v>28</v>
      </c>
      <c r="C72" s="51" t="s">
        <v>101</v>
      </c>
      <c r="D72" s="6" t="s">
        <v>8</v>
      </c>
      <c r="E72" s="2">
        <v>227</v>
      </c>
      <c r="F72" s="2">
        <v>4313</v>
      </c>
      <c r="G72" s="2">
        <v>462</v>
      </c>
      <c r="H72" s="24">
        <v>494</v>
      </c>
      <c r="M72" s="6"/>
    </row>
    <row r="73" spans="2:13" ht="15" customHeight="1" x14ac:dyDescent="0.35">
      <c r="B73" s="32" t="s">
        <v>28</v>
      </c>
      <c r="C73" s="51" t="s">
        <v>102</v>
      </c>
      <c r="D73" s="6" t="s">
        <v>9</v>
      </c>
      <c r="E73" s="2">
        <v>232</v>
      </c>
      <c r="F73" s="2">
        <v>13456</v>
      </c>
      <c r="G73" s="2">
        <v>256</v>
      </c>
      <c r="H73" s="24">
        <v>468</v>
      </c>
      <c r="M73" s="6"/>
    </row>
    <row r="74" spans="2:13" ht="15" customHeight="1" x14ac:dyDescent="0.35">
      <c r="B74" s="32" t="s">
        <v>28</v>
      </c>
      <c r="C74" s="51" t="s">
        <v>103</v>
      </c>
      <c r="D74" s="6" t="s">
        <v>9</v>
      </c>
      <c r="E74" s="2">
        <v>102</v>
      </c>
      <c r="F74" s="2">
        <v>3876</v>
      </c>
      <c r="G74" s="2">
        <v>147</v>
      </c>
      <c r="H74" s="24">
        <v>26</v>
      </c>
      <c r="M74" s="6"/>
    </row>
    <row r="75" spans="2:13" ht="15" customHeight="1" x14ac:dyDescent="0.35">
      <c r="B75" s="32" t="s">
        <v>28</v>
      </c>
      <c r="C75" s="51" t="s">
        <v>104</v>
      </c>
      <c r="D75" s="6" t="s">
        <v>9</v>
      </c>
      <c r="E75" s="2">
        <v>265</v>
      </c>
      <c r="F75" s="2">
        <v>13250</v>
      </c>
      <c r="G75" s="2">
        <v>0</v>
      </c>
      <c r="H75" s="24">
        <v>86</v>
      </c>
      <c r="M75" s="6"/>
    </row>
    <row r="76" spans="2:13" ht="15" customHeight="1" x14ac:dyDescent="0.35">
      <c r="B76" s="32" t="s">
        <v>28</v>
      </c>
      <c r="C76" s="51" t="s">
        <v>105</v>
      </c>
      <c r="D76" s="6" t="s">
        <v>9</v>
      </c>
      <c r="E76" s="2">
        <v>258</v>
      </c>
      <c r="F76" s="2">
        <v>10578</v>
      </c>
      <c r="G76" s="2">
        <v>0</v>
      </c>
      <c r="H76" s="24">
        <v>326</v>
      </c>
      <c r="M76" s="6"/>
    </row>
    <row r="77" spans="2:13" ht="15" customHeight="1" x14ac:dyDescent="0.35">
      <c r="B77" s="32" t="s">
        <v>28</v>
      </c>
      <c r="C77" s="51" t="s">
        <v>106</v>
      </c>
      <c r="D77" s="6" t="s">
        <v>10</v>
      </c>
      <c r="E77" s="2">
        <v>298</v>
      </c>
      <c r="F77" s="2">
        <v>6854</v>
      </c>
      <c r="G77" s="2">
        <v>262</v>
      </c>
      <c r="H77" s="24">
        <v>255</v>
      </c>
      <c r="M77" s="6"/>
    </row>
    <row r="78" spans="2:13" ht="15" customHeight="1" x14ac:dyDescent="0.35">
      <c r="B78" s="32" t="s">
        <v>28</v>
      </c>
      <c r="C78" s="51" t="s">
        <v>107</v>
      </c>
      <c r="D78" s="6" t="s">
        <v>11</v>
      </c>
      <c r="E78" s="2">
        <v>69</v>
      </c>
      <c r="F78" s="2">
        <v>2277</v>
      </c>
      <c r="G78" s="2">
        <v>0</v>
      </c>
      <c r="H78" s="24">
        <v>264</v>
      </c>
      <c r="M78" s="6"/>
    </row>
    <row r="79" spans="2:13" ht="15" customHeight="1" x14ac:dyDescent="0.35">
      <c r="B79" s="32" t="s">
        <v>28</v>
      </c>
      <c r="C79" s="51" t="s">
        <v>108</v>
      </c>
      <c r="D79" s="6" t="s">
        <v>11</v>
      </c>
      <c r="E79" s="2">
        <v>237</v>
      </c>
      <c r="F79" s="2">
        <v>4977</v>
      </c>
      <c r="G79" s="2">
        <v>0</v>
      </c>
      <c r="H79" s="24">
        <v>1000</v>
      </c>
      <c r="M79" s="6"/>
    </row>
    <row r="80" spans="2:13" ht="15" customHeight="1" x14ac:dyDescent="0.35">
      <c r="B80" s="32" t="s">
        <v>29</v>
      </c>
      <c r="C80" s="51" t="s">
        <v>109</v>
      </c>
      <c r="D80" s="6" t="s">
        <v>8</v>
      </c>
      <c r="E80" s="2">
        <v>281</v>
      </c>
      <c r="F80" s="2">
        <v>3653</v>
      </c>
      <c r="G80" s="2">
        <v>349</v>
      </c>
      <c r="H80" s="24">
        <v>420</v>
      </c>
      <c r="M80" s="6"/>
    </row>
    <row r="81" spans="2:13" ht="15" customHeight="1" x14ac:dyDescent="0.35">
      <c r="B81" s="32" t="s">
        <v>29</v>
      </c>
      <c r="C81" s="51" t="s">
        <v>110</v>
      </c>
      <c r="D81" s="6" t="s">
        <v>8</v>
      </c>
      <c r="E81" s="2">
        <v>284</v>
      </c>
      <c r="F81" s="2">
        <v>7668</v>
      </c>
      <c r="G81" s="2">
        <v>214</v>
      </c>
      <c r="H81" s="24">
        <v>396</v>
      </c>
      <c r="M81" s="6"/>
    </row>
    <row r="82" spans="2:13" ht="15" customHeight="1" x14ac:dyDescent="0.35">
      <c r="B82" s="32" t="s">
        <v>29</v>
      </c>
      <c r="C82" s="51" t="s">
        <v>111</v>
      </c>
      <c r="D82" s="6" t="s">
        <v>8</v>
      </c>
      <c r="E82" s="2">
        <v>257</v>
      </c>
      <c r="F82" s="2">
        <v>5140</v>
      </c>
      <c r="G82" s="2">
        <v>11</v>
      </c>
      <c r="H82" s="24">
        <v>496</v>
      </c>
      <c r="M82" s="6"/>
    </row>
    <row r="83" spans="2:13" ht="15" customHeight="1" x14ac:dyDescent="0.35">
      <c r="B83" s="32" t="s">
        <v>29</v>
      </c>
      <c r="C83" s="51" t="s">
        <v>112</v>
      </c>
      <c r="D83" s="6" t="s">
        <v>8</v>
      </c>
      <c r="E83" s="2">
        <v>87</v>
      </c>
      <c r="F83" s="2">
        <v>2610</v>
      </c>
      <c r="G83" s="2">
        <v>446</v>
      </c>
      <c r="H83" s="24">
        <v>2</v>
      </c>
      <c r="M83" s="6"/>
    </row>
    <row r="84" spans="2:13" ht="15" customHeight="1" x14ac:dyDescent="0.35">
      <c r="B84" s="32" t="s">
        <v>29</v>
      </c>
      <c r="C84" s="51" t="s">
        <v>113</v>
      </c>
      <c r="D84" s="6" t="s">
        <v>9</v>
      </c>
      <c r="E84" s="2">
        <v>270</v>
      </c>
      <c r="F84" s="2">
        <v>14310</v>
      </c>
      <c r="G84" s="2">
        <v>0</v>
      </c>
      <c r="H84" s="24">
        <v>485</v>
      </c>
      <c r="M84" s="6"/>
    </row>
    <row r="85" spans="2:13" ht="15" customHeight="1" x14ac:dyDescent="0.35">
      <c r="B85" s="32" t="s">
        <v>29</v>
      </c>
      <c r="C85" s="51" t="s">
        <v>114</v>
      </c>
      <c r="D85" s="6" t="s">
        <v>9</v>
      </c>
      <c r="E85" s="2">
        <v>74</v>
      </c>
      <c r="F85" s="2">
        <v>2590</v>
      </c>
      <c r="G85" s="2">
        <v>84</v>
      </c>
      <c r="H85" s="24">
        <v>87</v>
      </c>
      <c r="M85" s="6"/>
    </row>
    <row r="86" spans="2:13" ht="15" customHeight="1" x14ac:dyDescent="0.35">
      <c r="B86" s="32" t="s">
        <v>29</v>
      </c>
      <c r="C86" s="51" t="s">
        <v>115</v>
      </c>
      <c r="D86" s="6" t="s">
        <v>9</v>
      </c>
      <c r="E86" s="2">
        <v>45</v>
      </c>
      <c r="F86" s="2">
        <v>1575</v>
      </c>
      <c r="G86" s="2">
        <v>68</v>
      </c>
      <c r="H86" s="24">
        <v>36</v>
      </c>
      <c r="M86" s="6"/>
    </row>
    <row r="87" spans="2:13" ht="15" customHeight="1" x14ac:dyDescent="0.35">
      <c r="B87" s="32" t="s">
        <v>29</v>
      </c>
      <c r="C87" s="51" t="s">
        <v>116</v>
      </c>
      <c r="D87" s="6" t="s">
        <v>9</v>
      </c>
      <c r="E87" s="2">
        <v>59</v>
      </c>
      <c r="F87" s="2">
        <v>3658</v>
      </c>
      <c r="G87" s="2">
        <v>0</v>
      </c>
      <c r="H87" s="24">
        <v>99</v>
      </c>
      <c r="M87" s="6"/>
    </row>
    <row r="88" spans="2:13" ht="15" customHeight="1" x14ac:dyDescent="0.35">
      <c r="B88" s="32" t="s">
        <v>29</v>
      </c>
      <c r="C88" s="51" t="s">
        <v>117</v>
      </c>
      <c r="D88" s="6" t="s">
        <v>10</v>
      </c>
      <c r="E88" s="2">
        <v>91</v>
      </c>
      <c r="F88" s="2">
        <v>4095</v>
      </c>
      <c r="G88" s="2">
        <v>40</v>
      </c>
      <c r="H88" s="24">
        <v>93</v>
      </c>
      <c r="M88" s="6"/>
    </row>
    <row r="89" spans="2:13" ht="15" customHeight="1" x14ac:dyDescent="0.35">
      <c r="B89" s="32" t="s">
        <v>29</v>
      </c>
      <c r="C89" s="51" t="s">
        <v>118</v>
      </c>
      <c r="D89" s="6" t="s">
        <v>11</v>
      </c>
      <c r="E89" s="2">
        <v>69</v>
      </c>
      <c r="F89" s="2">
        <v>2415</v>
      </c>
      <c r="G89" s="2">
        <v>0</v>
      </c>
      <c r="H89" s="24">
        <v>152</v>
      </c>
      <c r="M89" s="6"/>
    </row>
    <row r="90" spans="2:13" ht="15" customHeight="1" x14ac:dyDescent="0.35">
      <c r="B90" s="32" t="s">
        <v>29</v>
      </c>
      <c r="C90" s="51" t="s">
        <v>119</v>
      </c>
      <c r="D90" s="6" t="s">
        <v>11</v>
      </c>
      <c r="E90" s="2">
        <v>105</v>
      </c>
      <c r="F90" s="2">
        <v>2520</v>
      </c>
      <c r="G90" s="2">
        <v>0</v>
      </c>
      <c r="H90" s="24">
        <v>128</v>
      </c>
      <c r="M90" s="6"/>
    </row>
    <row r="91" spans="2:13" ht="15" customHeight="1" x14ac:dyDescent="0.35">
      <c r="B91" s="32" t="s">
        <v>30</v>
      </c>
      <c r="C91" s="51" t="s">
        <v>120</v>
      </c>
      <c r="D91" s="6" t="s">
        <v>8</v>
      </c>
      <c r="E91" s="2">
        <v>182</v>
      </c>
      <c r="F91" s="2">
        <v>4732</v>
      </c>
      <c r="G91" s="2">
        <v>760</v>
      </c>
      <c r="H91" s="24">
        <v>52</v>
      </c>
      <c r="M91" s="6"/>
    </row>
    <row r="92" spans="2:13" ht="15" customHeight="1" x14ac:dyDescent="0.35">
      <c r="B92" s="32" t="s">
        <v>30</v>
      </c>
      <c r="C92" s="51" t="s">
        <v>121</v>
      </c>
      <c r="D92" s="6" t="s">
        <v>8</v>
      </c>
      <c r="E92" s="2">
        <v>254</v>
      </c>
      <c r="F92" s="2">
        <v>3302</v>
      </c>
      <c r="G92" s="2">
        <v>360</v>
      </c>
      <c r="H92" s="24">
        <v>172</v>
      </c>
      <c r="M92" s="6"/>
    </row>
    <row r="93" spans="2:13" ht="15" customHeight="1" x14ac:dyDescent="0.35">
      <c r="B93" s="32" t="s">
        <v>30</v>
      </c>
      <c r="C93" s="51" t="s">
        <v>122</v>
      </c>
      <c r="D93" s="6" t="s">
        <v>8</v>
      </c>
      <c r="E93" s="2">
        <v>55</v>
      </c>
      <c r="F93" s="2">
        <v>880</v>
      </c>
      <c r="G93" s="2">
        <v>143</v>
      </c>
      <c r="H93" s="24">
        <v>48</v>
      </c>
      <c r="M93" s="6"/>
    </row>
    <row r="94" spans="2:13" ht="15" customHeight="1" x14ac:dyDescent="0.35">
      <c r="B94" s="32" t="s">
        <v>30</v>
      </c>
      <c r="C94" s="51" t="s">
        <v>123</v>
      </c>
      <c r="D94" s="6" t="s">
        <v>8</v>
      </c>
      <c r="E94" s="2">
        <v>194</v>
      </c>
      <c r="F94" s="2">
        <v>5238</v>
      </c>
      <c r="G94" s="2">
        <v>729</v>
      </c>
      <c r="H94" s="24">
        <v>330</v>
      </c>
      <c r="M94" s="6"/>
    </row>
    <row r="95" spans="2:13" ht="15" customHeight="1" x14ac:dyDescent="0.35">
      <c r="B95" s="32" t="s">
        <v>30</v>
      </c>
      <c r="C95" s="51" t="s">
        <v>124</v>
      </c>
      <c r="D95" s="6" t="s">
        <v>9</v>
      </c>
      <c r="E95" s="2">
        <v>68</v>
      </c>
      <c r="F95" s="2">
        <v>3196</v>
      </c>
      <c r="G95" s="2">
        <v>134</v>
      </c>
      <c r="H95" s="24">
        <v>25</v>
      </c>
      <c r="M95" s="6"/>
    </row>
    <row r="96" spans="2:13" ht="15" customHeight="1" x14ac:dyDescent="0.35">
      <c r="B96" s="32" t="s">
        <v>30</v>
      </c>
      <c r="C96" s="51" t="s">
        <v>125</v>
      </c>
      <c r="D96" s="6" t="s">
        <v>9</v>
      </c>
      <c r="E96" s="2">
        <v>115</v>
      </c>
      <c r="F96" s="2">
        <v>7475</v>
      </c>
      <c r="G96" s="2">
        <v>0</v>
      </c>
      <c r="H96" s="24">
        <v>6</v>
      </c>
      <c r="M96" s="6"/>
    </row>
    <row r="97" spans="2:13" ht="15" customHeight="1" x14ac:dyDescent="0.35">
      <c r="B97" s="32" t="s">
        <v>30</v>
      </c>
      <c r="C97" s="51" t="s">
        <v>126</v>
      </c>
      <c r="D97" s="6" t="s">
        <v>9</v>
      </c>
      <c r="E97" s="2">
        <v>177</v>
      </c>
      <c r="F97" s="2">
        <v>8319</v>
      </c>
      <c r="G97" s="2">
        <v>0</v>
      </c>
      <c r="H97" s="24">
        <v>424</v>
      </c>
      <c r="M97" s="6"/>
    </row>
    <row r="98" spans="2:13" ht="15" customHeight="1" x14ac:dyDescent="0.35">
      <c r="B98" s="32" t="s">
        <v>30</v>
      </c>
      <c r="C98" s="51" t="s">
        <v>127</v>
      </c>
      <c r="D98" s="6" t="s">
        <v>9</v>
      </c>
      <c r="E98" s="2">
        <v>107</v>
      </c>
      <c r="F98" s="2">
        <v>6848</v>
      </c>
      <c r="G98" s="2">
        <v>88</v>
      </c>
      <c r="H98" s="24">
        <v>81</v>
      </c>
      <c r="M98" s="6"/>
    </row>
    <row r="99" spans="2:13" ht="15" customHeight="1" x14ac:dyDescent="0.35">
      <c r="B99" s="32" t="s">
        <v>30</v>
      </c>
      <c r="C99" s="51" t="s">
        <v>128</v>
      </c>
      <c r="D99" s="6" t="s">
        <v>10</v>
      </c>
      <c r="E99" s="2">
        <v>177</v>
      </c>
      <c r="F99" s="2">
        <v>4956</v>
      </c>
      <c r="G99" s="2">
        <v>260</v>
      </c>
      <c r="H99" s="24">
        <v>240</v>
      </c>
      <c r="M99" s="6"/>
    </row>
    <row r="100" spans="2:13" ht="15" customHeight="1" x14ac:dyDescent="0.35">
      <c r="B100" s="32" t="s">
        <v>30</v>
      </c>
      <c r="C100" s="51" t="s">
        <v>129</v>
      </c>
      <c r="D100" s="6" t="s">
        <v>11</v>
      </c>
      <c r="E100" s="2">
        <v>35</v>
      </c>
      <c r="F100" s="2">
        <v>1540</v>
      </c>
      <c r="G100" s="2">
        <v>0</v>
      </c>
      <c r="H100" s="24">
        <v>148</v>
      </c>
      <c r="M100" s="6"/>
    </row>
    <row r="101" spans="2:13" ht="15" customHeight="1" x14ac:dyDescent="0.35">
      <c r="B101" s="32" t="s">
        <v>30</v>
      </c>
      <c r="C101" s="51" t="s">
        <v>130</v>
      </c>
      <c r="D101" s="6" t="s">
        <v>11</v>
      </c>
      <c r="E101" s="2">
        <v>14</v>
      </c>
      <c r="F101" s="2">
        <v>406</v>
      </c>
      <c r="G101" s="2">
        <v>0</v>
      </c>
      <c r="H101" s="24">
        <v>31</v>
      </c>
      <c r="M101" s="6"/>
    </row>
    <row r="102" spans="2:13" ht="15" customHeight="1" x14ac:dyDescent="0.35">
      <c r="B102" s="32" t="s">
        <v>31</v>
      </c>
      <c r="C102" s="51" t="s">
        <v>131</v>
      </c>
      <c r="D102" s="6" t="s">
        <v>8</v>
      </c>
      <c r="E102" s="2">
        <v>129</v>
      </c>
      <c r="F102" s="2">
        <v>2322</v>
      </c>
      <c r="G102" s="2">
        <v>96</v>
      </c>
      <c r="H102" s="24">
        <v>88</v>
      </c>
      <c r="M102" s="6"/>
    </row>
    <row r="103" spans="2:13" ht="15" customHeight="1" x14ac:dyDescent="0.35">
      <c r="B103" s="32" t="s">
        <v>31</v>
      </c>
      <c r="C103" s="51" t="s">
        <v>132</v>
      </c>
      <c r="D103" s="6" t="s">
        <v>8</v>
      </c>
      <c r="E103" s="2">
        <v>128</v>
      </c>
      <c r="F103" s="2">
        <v>768</v>
      </c>
      <c r="G103" s="2">
        <v>142</v>
      </c>
      <c r="H103" s="24">
        <v>13</v>
      </c>
      <c r="M103" s="6"/>
    </row>
    <row r="104" spans="2:13" ht="15" customHeight="1" x14ac:dyDescent="0.35">
      <c r="B104" s="32" t="s">
        <v>31</v>
      </c>
      <c r="C104" s="51" t="s">
        <v>133</v>
      </c>
      <c r="D104" s="6" t="s">
        <v>8</v>
      </c>
      <c r="E104" s="2">
        <v>207</v>
      </c>
      <c r="F104" s="2">
        <v>2070</v>
      </c>
      <c r="G104" s="2">
        <v>217</v>
      </c>
      <c r="H104" s="24">
        <v>464</v>
      </c>
      <c r="M104" s="6"/>
    </row>
    <row r="105" spans="2:13" ht="15" customHeight="1" x14ac:dyDescent="0.35">
      <c r="B105" s="32" t="s">
        <v>31</v>
      </c>
      <c r="C105" s="51" t="s">
        <v>134</v>
      </c>
      <c r="D105" s="6" t="s">
        <v>8</v>
      </c>
      <c r="E105" s="2">
        <v>262</v>
      </c>
      <c r="F105" s="2">
        <v>2882</v>
      </c>
      <c r="G105" s="2">
        <v>599</v>
      </c>
      <c r="H105" s="24">
        <v>460</v>
      </c>
      <c r="M105" s="6"/>
    </row>
    <row r="106" spans="2:13" ht="15" customHeight="1" x14ac:dyDescent="0.35">
      <c r="B106" s="32" t="s">
        <v>31</v>
      </c>
      <c r="C106" s="51" t="s">
        <v>135</v>
      </c>
      <c r="D106" s="6" t="s">
        <v>9</v>
      </c>
      <c r="E106" s="2">
        <v>12</v>
      </c>
      <c r="F106" s="2">
        <v>828</v>
      </c>
      <c r="G106" s="2">
        <v>0</v>
      </c>
      <c r="H106" s="24">
        <v>4</v>
      </c>
      <c r="M106" s="6"/>
    </row>
    <row r="107" spans="2:13" ht="15" customHeight="1" x14ac:dyDescent="0.35">
      <c r="B107" s="32" t="s">
        <v>31</v>
      </c>
      <c r="C107" s="51" t="s">
        <v>136</v>
      </c>
      <c r="D107" s="6" t="s">
        <v>9</v>
      </c>
      <c r="E107" s="2">
        <v>195</v>
      </c>
      <c r="F107" s="2">
        <v>9945</v>
      </c>
      <c r="G107" s="2">
        <v>249</v>
      </c>
      <c r="H107" s="24">
        <v>274</v>
      </c>
      <c r="M107" s="6"/>
    </row>
    <row r="108" spans="2:13" ht="15" customHeight="1" x14ac:dyDescent="0.35">
      <c r="B108" s="32" t="s">
        <v>31</v>
      </c>
      <c r="C108" s="51" t="s">
        <v>137</v>
      </c>
      <c r="D108" s="6" t="s">
        <v>9</v>
      </c>
      <c r="E108" s="2">
        <v>290</v>
      </c>
      <c r="F108" s="2">
        <v>17110</v>
      </c>
      <c r="G108" s="2">
        <v>243</v>
      </c>
      <c r="H108" s="24">
        <v>497</v>
      </c>
      <c r="M108" s="6"/>
    </row>
    <row r="109" spans="2:13" ht="15" customHeight="1" x14ac:dyDescent="0.35">
      <c r="B109" s="32" t="s">
        <v>31</v>
      </c>
      <c r="C109" s="51" t="s">
        <v>138</v>
      </c>
      <c r="D109" s="6" t="s">
        <v>9</v>
      </c>
      <c r="E109" s="2">
        <v>197</v>
      </c>
      <c r="F109" s="2">
        <v>13396</v>
      </c>
      <c r="G109" s="2">
        <v>0</v>
      </c>
      <c r="H109" s="24">
        <v>323</v>
      </c>
      <c r="M109" s="6"/>
    </row>
    <row r="110" spans="2:13" ht="15" customHeight="1" x14ac:dyDescent="0.35">
      <c r="B110" s="32" t="s">
        <v>31</v>
      </c>
      <c r="C110" s="51" t="s">
        <v>139</v>
      </c>
      <c r="D110" s="6" t="s">
        <v>10</v>
      </c>
      <c r="E110" s="2">
        <v>19</v>
      </c>
      <c r="F110" s="2">
        <v>779</v>
      </c>
      <c r="G110" s="2">
        <v>30</v>
      </c>
      <c r="H110" s="24">
        <v>31</v>
      </c>
      <c r="M110" s="6"/>
    </row>
    <row r="111" spans="2:13" ht="15" customHeight="1" x14ac:dyDescent="0.35">
      <c r="B111" s="32" t="s">
        <v>31</v>
      </c>
      <c r="C111" s="51" t="s">
        <v>140</v>
      </c>
      <c r="D111" s="6" t="s">
        <v>11</v>
      </c>
      <c r="E111" s="2">
        <v>176</v>
      </c>
      <c r="F111" s="2">
        <v>5280</v>
      </c>
      <c r="G111" s="2">
        <v>0</v>
      </c>
      <c r="H111" s="24">
        <v>569</v>
      </c>
      <c r="M111" s="6"/>
    </row>
    <row r="112" spans="2:13" ht="15" customHeight="1" x14ac:dyDescent="0.35">
      <c r="B112" s="33" t="s">
        <v>31</v>
      </c>
      <c r="C112" s="52" t="s">
        <v>141</v>
      </c>
      <c r="D112" s="34" t="s">
        <v>11</v>
      </c>
      <c r="E112" s="25">
        <v>95</v>
      </c>
      <c r="F112" s="25">
        <v>3610</v>
      </c>
      <c r="G112" s="25">
        <v>0</v>
      </c>
      <c r="H112" s="26">
        <v>104</v>
      </c>
      <c r="M112" s="6"/>
    </row>
    <row r="113" spans="5:8" ht="15" customHeight="1" x14ac:dyDescent="0.35">
      <c r="E113" s="6"/>
      <c r="F113" s="6"/>
      <c r="G113" s="6"/>
      <c r="H113" s="6"/>
    </row>
  </sheetData>
  <dataValidations disablePrompts="1" count="1">
    <dataValidation type="list" allowBlank="1" showInputMessage="1" showErrorMessage="1" sqref="D3:D112" xr:uid="{F3A34942-3186-49E5-AF8B-57FE8C34EEFB}">
      <formula1>"Bowler, Batsman, All-Rounder, Wicketkeeper"</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9B4EC-DECF-4C73-A20F-D3EABDCFDC16}">
  <sheetPr>
    <tabColor theme="5" tint="-0.249977111117893"/>
  </sheetPr>
  <dimension ref="A1:L99"/>
  <sheetViews>
    <sheetView showGridLines="0" zoomScale="90" zoomScaleNormal="90" workbookViewId="0">
      <selection activeCell="B2" sqref="B2"/>
    </sheetView>
  </sheetViews>
  <sheetFormatPr defaultColWidth="8.81640625" defaultRowHeight="15" customHeight="1" x14ac:dyDescent="0.35"/>
  <cols>
    <col min="1" max="1" width="1" style="4" customWidth="1"/>
    <col min="2" max="2" width="23.453125" style="7" customWidth="1"/>
    <col min="3" max="6" width="23.453125" style="5" customWidth="1"/>
    <col min="7" max="7" width="8.81640625" style="76"/>
    <col min="8" max="11" width="8.81640625" style="5"/>
    <col min="12" max="12" width="8.81640625" style="9"/>
    <col min="13" max="16384" width="8.81640625" style="5"/>
  </cols>
  <sheetData>
    <row r="1" spans="1:12" s="4" customFormat="1" ht="4.4000000000000004" customHeight="1" x14ac:dyDescent="0.35">
      <c r="B1" s="16"/>
      <c r="G1" s="75"/>
      <c r="L1" s="74"/>
    </row>
    <row r="2" spans="1:12" s="6" customFormat="1" ht="15" customHeight="1" x14ac:dyDescent="0.35">
      <c r="A2" s="2"/>
      <c r="B2" s="60"/>
      <c r="C2" s="58" t="s">
        <v>2</v>
      </c>
      <c r="D2" s="58" t="s">
        <v>3</v>
      </c>
      <c r="E2" s="58" t="s">
        <v>4</v>
      </c>
      <c r="F2" s="59" t="s">
        <v>5</v>
      </c>
      <c r="G2" s="96"/>
      <c r="H2" s="8"/>
      <c r="L2" s="97" t="s">
        <v>196</v>
      </c>
    </row>
    <row r="3" spans="1:12" s="6" customFormat="1" ht="15" customHeight="1" x14ac:dyDescent="0.35">
      <c r="A3" s="2"/>
      <c r="B3" s="37" t="s">
        <v>162</v>
      </c>
      <c r="C3" s="2">
        <f>COUNTIF('Player-Wise Data'!E3:E112,"")</f>
        <v>0</v>
      </c>
      <c r="D3" s="2">
        <f>COUNTIF('Player-Wise Data'!F3:F112,"")</f>
        <v>0</v>
      </c>
      <c r="E3" s="2">
        <f>COUNTIF('Player-Wise Data'!G3:G112,"")</f>
        <v>0</v>
      </c>
      <c r="F3" s="24">
        <f>COUNTIF('Player-Wise Data'!H3:H112,"")</f>
        <v>0</v>
      </c>
      <c r="G3" s="12" t="s">
        <v>187</v>
      </c>
      <c r="H3" s="91" t="str">
        <f>IF(SUM(C3:F3)=0,"Ok","Error")</f>
        <v>Ok</v>
      </c>
      <c r="L3" s="8" t="s">
        <v>190</v>
      </c>
    </row>
    <row r="4" spans="1:12" s="6" customFormat="1" ht="15" customHeight="1" x14ac:dyDescent="0.35">
      <c r="A4" s="2"/>
      <c r="B4" s="37" t="s">
        <v>7</v>
      </c>
      <c r="C4" s="2">
        <f>MIN('Player-Wise Data'!E:E)</f>
        <v>12</v>
      </c>
      <c r="D4" s="2">
        <f>MIN('Player-Wise Data'!F:F)</f>
        <v>280</v>
      </c>
      <c r="E4" s="2">
        <f>MIN('Player-Wise Data'!G:G)</f>
        <v>0</v>
      </c>
      <c r="F4" s="24">
        <f>MIN('Player-Wise Data'!H:H)</f>
        <v>2</v>
      </c>
      <c r="G4" s="12" t="s">
        <v>186</v>
      </c>
      <c r="H4" s="91" t="str">
        <f>IF(C4&gt;=0,"Ok","Error")</f>
        <v>Ok</v>
      </c>
      <c r="I4" s="91" t="str">
        <f>IF(D4&gt;=0,"Ok","Error")</f>
        <v>Ok</v>
      </c>
      <c r="J4" s="91" t="str">
        <f>IF(E4&gt;=0,"Ok","Error")</f>
        <v>Ok</v>
      </c>
      <c r="K4" s="91" t="str">
        <f>IF(F4&gt;=0,"Ok","Error")</f>
        <v>Ok</v>
      </c>
      <c r="L4" s="8" t="s">
        <v>191</v>
      </c>
    </row>
    <row r="5" spans="1:12" s="6" customFormat="1" ht="15" customHeight="1" x14ac:dyDescent="0.35">
      <c r="A5" s="2"/>
      <c r="B5" s="37" t="s">
        <v>14</v>
      </c>
      <c r="C5" s="2">
        <f>MAX('Player-Wise Data'!E:E)</f>
        <v>298</v>
      </c>
      <c r="D5" s="2">
        <f>MAX('Player-Wise Data'!F:F)</f>
        <v>19966</v>
      </c>
      <c r="E5" s="2">
        <f>MAX('Player-Wise Data'!G:G)</f>
        <v>1066</v>
      </c>
      <c r="F5" s="24">
        <f>MAX('Player-Wise Data'!H:H)</f>
        <v>1000</v>
      </c>
      <c r="G5" s="12" t="s">
        <v>188</v>
      </c>
      <c r="H5" s="91" t="str">
        <f>IF(C5&gt;=0,"Ok","Error")</f>
        <v>Ok</v>
      </c>
      <c r="I5" s="91" t="str">
        <f t="shared" ref="I5:I6" si="0">IF(D5&gt;=0,"Ok","Error")</f>
        <v>Ok</v>
      </c>
      <c r="J5" s="91" t="str">
        <f t="shared" ref="J5:J6" si="1">IF(E5&gt;=0,"Ok","Error")</f>
        <v>Ok</v>
      </c>
      <c r="K5" s="91" t="str">
        <f t="shared" ref="K5:K6" si="2">IF(F5&gt;=0,"Ok","Error")</f>
        <v>Ok</v>
      </c>
      <c r="L5" s="8" t="s">
        <v>192</v>
      </c>
    </row>
    <row r="6" spans="1:12" s="6" customFormat="1" ht="15" customHeight="1" x14ac:dyDescent="0.35">
      <c r="A6" s="2"/>
      <c r="B6" s="38" t="s">
        <v>0</v>
      </c>
      <c r="C6" s="25">
        <f>AVERAGE('Player-Wise Data'!E:E)</f>
        <v>167.91818181818181</v>
      </c>
      <c r="D6" s="25">
        <f>AVERAGE('Player-Wise Data'!F:F)</f>
        <v>5793</v>
      </c>
      <c r="E6" s="25">
        <f>AVERAGE('Player-Wise Data'!G:G)</f>
        <v>177.14545454545456</v>
      </c>
      <c r="F6" s="26">
        <f>AVERAGE('Player-Wise Data'!H:H)</f>
        <v>220.30606060606061</v>
      </c>
      <c r="G6" s="12" t="s">
        <v>189</v>
      </c>
      <c r="H6" s="91" t="str">
        <f>IF(C6&gt;=0,"Ok","Error")</f>
        <v>Ok</v>
      </c>
      <c r="I6" s="91" t="str">
        <f t="shared" si="0"/>
        <v>Ok</v>
      </c>
      <c r="J6" s="91" t="str">
        <f t="shared" si="1"/>
        <v>Ok</v>
      </c>
      <c r="K6" s="91" t="str">
        <f t="shared" si="2"/>
        <v>Ok</v>
      </c>
      <c r="L6" s="8" t="s">
        <v>193</v>
      </c>
    </row>
    <row r="7" spans="1:12" s="4" customFormat="1" ht="4.4000000000000004" customHeight="1" x14ac:dyDescent="0.35">
      <c r="B7" s="16"/>
      <c r="G7" s="75"/>
      <c r="L7" s="74"/>
    </row>
    <row r="8" spans="1:12" s="12" customFormat="1" ht="15" customHeight="1" x14ac:dyDescent="0.35">
      <c r="A8" s="11"/>
      <c r="B8" s="57" t="s">
        <v>1</v>
      </c>
      <c r="C8" s="58" t="s">
        <v>8</v>
      </c>
      <c r="D8" s="58" t="s">
        <v>9</v>
      </c>
      <c r="E8" s="58" t="s">
        <v>10</v>
      </c>
      <c r="F8" s="59" t="s">
        <v>11</v>
      </c>
      <c r="G8" s="59" t="s">
        <v>168</v>
      </c>
      <c r="L8" s="96"/>
    </row>
    <row r="9" spans="1:12" s="6" customFormat="1" ht="15" customHeight="1" x14ac:dyDescent="0.35">
      <c r="A9" s="2"/>
      <c r="B9" s="37" t="s">
        <v>22</v>
      </c>
      <c r="C9" s="41">
        <f>COUNTIFS('Player-Wise Data'!$B:$B,'Data Checks'!$B9,'Player-Wise Data'!$D:$D,'Data Checks'!C$8)</f>
        <v>4</v>
      </c>
      <c r="D9" s="41">
        <f>COUNTIFS('Player-Wise Data'!$B:$B,'Data Checks'!$B9,'Player-Wise Data'!$D:$D,'Data Checks'!D$8)</f>
        <v>4</v>
      </c>
      <c r="E9" s="41">
        <f>COUNTIFS('Player-Wise Data'!$B:$B,'Data Checks'!$B9,'Player-Wise Data'!$D:$D,'Data Checks'!E$8)</f>
        <v>2</v>
      </c>
      <c r="F9" s="54">
        <f>COUNTIFS('Player-Wise Data'!$B:$B,'Data Checks'!$B9,'Player-Wise Data'!$D:$D,'Data Checks'!F$8)</f>
        <v>1</v>
      </c>
      <c r="G9" s="54">
        <f>COUNTIF('Player-Wise Data'!B:B,'Data Checks'!B9)</f>
        <v>11</v>
      </c>
      <c r="H9" s="91" t="str">
        <f>IF(G9=11,"Ok","Error")</f>
        <v>Ok</v>
      </c>
      <c r="L9" s="8"/>
    </row>
    <row r="10" spans="1:12" s="6" customFormat="1" ht="15" customHeight="1" x14ac:dyDescent="0.35">
      <c r="A10" s="2"/>
      <c r="B10" s="37" t="s">
        <v>23</v>
      </c>
      <c r="C10" s="41">
        <f>COUNTIFS('Player-Wise Data'!$B:$B,'Data Checks'!$B10,'Player-Wise Data'!$D:$D,'Data Checks'!C$8)</f>
        <v>4</v>
      </c>
      <c r="D10" s="41">
        <f>COUNTIFS('Player-Wise Data'!$B:$B,'Data Checks'!$B10,'Player-Wise Data'!$D:$D,'Data Checks'!D$8)</f>
        <v>4</v>
      </c>
      <c r="E10" s="41">
        <f>COUNTIFS('Player-Wise Data'!$B:$B,'Data Checks'!$B10,'Player-Wise Data'!$D:$D,'Data Checks'!E$8)</f>
        <v>2</v>
      </c>
      <c r="F10" s="54">
        <f>COUNTIFS('Player-Wise Data'!$B:$B,'Data Checks'!$B10,'Player-Wise Data'!$D:$D,'Data Checks'!F$8)</f>
        <v>1</v>
      </c>
      <c r="G10" s="54">
        <f>COUNTIF('Player-Wise Data'!B:B,'Data Checks'!B10)</f>
        <v>11</v>
      </c>
      <c r="H10" s="91" t="str">
        <f t="shared" ref="H10:H18" si="3">IF(G10=11,"Ok","Error")</f>
        <v>Ok</v>
      </c>
      <c r="L10" s="8"/>
    </row>
    <row r="11" spans="1:12" s="6" customFormat="1" ht="15" customHeight="1" x14ac:dyDescent="0.35">
      <c r="A11" s="2"/>
      <c r="B11" s="37" t="s">
        <v>24</v>
      </c>
      <c r="C11" s="41">
        <f>COUNTIFS('Player-Wise Data'!$B:$B,'Data Checks'!$B11,'Player-Wise Data'!$D:$D,'Data Checks'!C$8)</f>
        <v>4</v>
      </c>
      <c r="D11" s="41">
        <f>COUNTIFS('Player-Wise Data'!$B:$B,'Data Checks'!$B11,'Player-Wise Data'!$D:$D,'Data Checks'!D$8)</f>
        <v>4</v>
      </c>
      <c r="E11" s="41">
        <f>COUNTIFS('Player-Wise Data'!$B:$B,'Data Checks'!$B11,'Player-Wise Data'!$D:$D,'Data Checks'!E$8)</f>
        <v>2</v>
      </c>
      <c r="F11" s="54">
        <f>COUNTIFS('Player-Wise Data'!$B:$B,'Data Checks'!$B11,'Player-Wise Data'!$D:$D,'Data Checks'!F$8)</f>
        <v>1</v>
      </c>
      <c r="G11" s="54">
        <f>COUNTIF('Player-Wise Data'!B:B,'Data Checks'!B11)</f>
        <v>11</v>
      </c>
      <c r="H11" s="91" t="str">
        <f t="shared" si="3"/>
        <v>Ok</v>
      </c>
      <c r="L11" s="8"/>
    </row>
    <row r="12" spans="1:12" s="6" customFormat="1" ht="15" customHeight="1" x14ac:dyDescent="0.35">
      <c r="A12" s="2"/>
      <c r="B12" s="37" t="s">
        <v>25</v>
      </c>
      <c r="C12" s="41">
        <f>COUNTIFS('Player-Wise Data'!$B:$B,'Data Checks'!$B12,'Player-Wise Data'!$D:$D,'Data Checks'!C$8)</f>
        <v>4</v>
      </c>
      <c r="D12" s="41">
        <f>COUNTIFS('Player-Wise Data'!$B:$B,'Data Checks'!$B12,'Player-Wise Data'!$D:$D,'Data Checks'!D$8)</f>
        <v>4</v>
      </c>
      <c r="E12" s="41">
        <f>COUNTIFS('Player-Wise Data'!$B:$B,'Data Checks'!$B12,'Player-Wise Data'!$D:$D,'Data Checks'!E$8)</f>
        <v>2</v>
      </c>
      <c r="F12" s="54">
        <f>COUNTIFS('Player-Wise Data'!$B:$B,'Data Checks'!$B12,'Player-Wise Data'!$D:$D,'Data Checks'!F$8)</f>
        <v>1</v>
      </c>
      <c r="G12" s="54">
        <f>COUNTIF('Player-Wise Data'!B:B,'Data Checks'!B12)</f>
        <v>11</v>
      </c>
      <c r="H12" s="91" t="str">
        <f t="shared" si="3"/>
        <v>Ok</v>
      </c>
      <c r="L12" s="8"/>
    </row>
    <row r="13" spans="1:12" ht="15" customHeight="1" x14ac:dyDescent="0.35">
      <c r="B13" s="39" t="s">
        <v>26</v>
      </c>
      <c r="C13" s="41">
        <f>COUNTIFS('Player-Wise Data'!$B:$B,'Data Checks'!$B13,'Player-Wise Data'!$D:$D,'Data Checks'!C$8)</f>
        <v>4</v>
      </c>
      <c r="D13" s="41">
        <f>COUNTIFS('Player-Wise Data'!$B:$B,'Data Checks'!$B13,'Player-Wise Data'!$D:$D,'Data Checks'!D$8)</f>
        <v>4</v>
      </c>
      <c r="E13" s="41">
        <f>COUNTIFS('Player-Wise Data'!$B:$B,'Data Checks'!$B13,'Player-Wise Data'!$D:$D,'Data Checks'!E$8)</f>
        <v>2</v>
      </c>
      <c r="F13" s="54">
        <f>COUNTIFS('Player-Wise Data'!$B:$B,'Data Checks'!$B13,'Player-Wise Data'!$D:$D,'Data Checks'!F$8)</f>
        <v>1</v>
      </c>
      <c r="G13" s="54">
        <f>COUNTIF('Player-Wise Data'!B:B,'Data Checks'!B13)</f>
        <v>11</v>
      </c>
      <c r="H13" s="91" t="str">
        <f t="shared" si="3"/>
        <v>Ok</v>
      </c>
    </row>
    <row r="14" spans="1:12" ht="15" customHeight="1" x14ac:dyDescent="0.35">
      <c r="B14" s="39" t="s">
        <v>27</v>
      </c>
      <c r="C14" s="41">
        <f>COUNTIFS('Player-Wise Data'!$B:$B,'Data Checks'!$B14,'Player-Wise Data'!$D:$D,'Data Checks'!C$8)</f>
        <v>4</v>
      </c>
      <c r="D14" s="41">
        <f>COUNTIFS('Player-Wise Data'!$B:$B,'Data Checks'!$B14,'Player-Wise Data'!$D:$D,'Data Checks'!D$8)</f>
        <v>4</v>
      </c>
      <c r="E14" s="41">
        <f>COUNTIFS('Player-Wise Data'!$B:$B,'Data Checks'!$B14,'Player-Wise Data'!$D:$D,'Data Checks'!E$8)</f>
        <v>1</v>
      </c>
      <c r="F14" s="54">
        <f>COUNTIFS('Player-Wise Data'!$B:$B,'Data Checks'!$B14,'Player-Wise Data'!$D:$D,'Data Checks'!F$8)</f>
        <v>2</v>
      </c>
      <c r="G14" s="54">
        <f>COUNTIF('Player-Wise Data'!B:B,'Data Checks'!B14)</f>
        <v>11</v>
      </c>
      <c r="H14" s="91" t="str">
        <f t="shared" si="3"/>
        <v>Ok</v>
      </c>
    </row>
    <row r="15" spans="1:12" ht="15" customHeight="1" x14ac:dyDescent="0.35">
      <c r="B15" s="39" t="s">
        <v>28</v>
      </c>
      <c r="C15" s="41">
        <f>COUNTIFS('Player-Wise Data'!$B:$B,'Data Checks'!$B15,'Player-Wise Data'!$D:$D,'Data Checks'!C$8)</f>
        <v>4</v>
      </c>
      <c r="D15" s="41">
        <f>COUNTIFS('Player-Wise Data'!$B:$B,'Data Checks'!$B15,'Player-Wise Data'!$D:$D,'Data Checks'!D$8)</f>
        <v>4</v>
      </c>
      <c r="E15" s="41">
        <f>COUNTIFS('Player-Wise Data'!$B:$B,'Data Checks'!$B15,'Player-Wise Data'!$D:$D,'Data Checks'!E$8)</f>
        <v>1</v>
      </c>
      <c r="F15" s="54">
        <f>COUNTIFS('Player-Wise Data'!$B:$B,'Data Checks'!$B15,'Player-Wise Data'!$D:$D,'Data Checks'!F$8)</f>
        <v>2</v>
      </c>
      <c r="G15" s="54">
        <f>COUNTIF('Player-Wise Data'!B:B,'Data Checks'!B15)</f>
        <v>11</v>
      </c>
      <c r="H15" s="91" t="str">
        <f t="shared" si="3"/>
        <v>Ok</v>
      </c>
    </row>
    <row r="16" spans="1:12" ht="15" customHeight="1" x14ac:dyDescent="0.35">
      <c r="B16" s="39" t="s">
        <v>29</v>
      </c>
      <c r="C16" s="41">
        <f>COUNTIFS('Player-Wise Data'!$B:$B,'Data Checks'!$B16,'Player-Wise Data'!$D:$D,'Data Checks'!C$8)</f>
        <v>4</v>
      </c>
      <c r="D16" s="41">
        <f>COUNTIFS('Player-Wise Data'!$B:$B,'Data Checks'!$B16,'Player-Wise Data'!$D:$D,'Data Checks'!D$8)</f>
        <v>4</v>
      </c>
      <c r="E16" s="41">
        <f>COUNTIFS('Player-Wise Data'!$B:$B,'Data Checks'!$B16,'Player-Wise Data'!$D:$D,'Data Checks'!E$8)</f>
        <v>1</v>
      </c>
      <c r="F16" s="54">
        <f>COUNTIFS('Player-Wise Data'!$B:$B,'Data Checks'!$B16,'Player-Wise Data'!$D:$D,'Data Checks'!F$8)</f>
        <v>2</v>
      </c>
      <c r="G16" s="54">
        <f>COUNTIF('Player-Wise Data'!B:B,'Data Checks'!B16)</f>
        <v>11</v>
      </c>
      <c r="H16" s="91" t="str">
        <f t="shared" si="3"/>
        <v>Ok</v>
      </c>
    </row>
    <row r="17" spans="2:9" ht="15" customHeight="1" x14ac:dyDescent="0.35">
      <c r="B17" s="39" t="s">
        <v>30</v>
      </c>
      <c r="C17" s="41">
        <f>COUNTIFS('Player-Wise Data'!$B:$B,'Data Checks'!$B17,'Player-Wise Data'!$D:$D,'Data Checks'!C$8)</f>
        <v>4</v>
      </c>
      <c r="D17" s="41">
        <f>COUNTIFS('Player-Wise Data'!$B:$B,'Data Checks'!$B17,'Player-Wise Data'!$D:$D,'Data Checks'!D$8)</f>
        <v>4</v>
      </c>
      <c r="E17" s="41">
        <f>COUNTIFS('Player-Wise Data'!$B:$B,'Data Checks'!$B17,'Player-Wise Data'!$D:$D,'Data Checks'!E$8)</f>
        <v>1</v>
      </c>
      <c r="F17" s="54">
        <f>COUNTIFS('Player-Wise Data'!$B:$B,'Data Checks'!$B17,'Player-Wise Data'!$D:$D,'Data Checks'!F$8)</f>
        <v>2</v>
      </c>
      <c r="G17" s="54">
        <f>COUNTIF('Player-Wise Data'!B:B,'Data Checks'!B17)</f>
        <v>11</v>
      </c>
      <c r="H17" s="91" t="str">
        <f t="shared" si="3"/>
        <v>Ok</v>
      </c>
    </row>
    <row r="18" spans="2:9" ht="15" customHeight="1" x14ac:dyDescent="0.35">
      <c r="B18" s="40" t="s">
        <v>31</v>
      </c>
      <c r="C18" s="55">
        <f>COUNTIFS('Player-Wise Data'!$B:$B,'Data Checks'!$B18,'Player-Wise Data'!$D:$D,'Data Checks'!C$8)</f>
        <v>4</v>
      </c>
      <c r="D18" s="55">
        <f>COUNTIFS('Player-Wise Data'!$B:$B,'Data Checks'!$B18,'Player-Wise Data'!$D:$D,'Data Checks'!D$8)</f>
        <v>4</v>
      </c>
      <c r="E18" s="55">
        <f>COUNTIFS('Player-Wise Data'!$B:$B,'Data Checks'!$B18,'Player-Wise Data'!$D:$D,'Data Checks'!E$8)</f>
        <v>1</v>
      </c>
      <c r="F18" s="56">
        <f>COUNTIFS('Player-Wise Data'!$B:$B,'Data Checks'!$B18,'Player-Wise Data'!$D:$D,'Data Checks'!F$8)</f>
        <v>2</v>
      </c>
      <c r="G18" s="56">
        <f>COUNTIF('Player-Wise Data'!B:B,'Data Checks'!B18)</f>
        <v>11</v>
      </c>
      <c r="H18" s="91" t="str">
        <f t="shared" si="3"/>
        <v>Ok</v>
      </c>
      <c r="I18" s="7" t="s">
        <v>211</v>
      </c>
    </row>
    <row r="19" spans="2:9" ht="15" customHeight="1" x14ac:dyDescent="0.35">
      <c r="B19" s="7" t="s">
        <v>194</v>
      </c>
      <c r="C19" s="2">
        <f>MIN(C9:C18)</f>
        <v>4</v>
      </c>
      <c r="D19" s="2">
        <f>MIN(D9:D18)</f>
        <v>4</v>
      </c>
      <c r="E19" s="2">
        <f>MIN(E9:E18)</f>
        <v>1</v>
      </c>
      <c r="F19" s="2">
        <f>MIN(F9:F18)</f>
        <v>1</v>
      </c>
    </row>
    <row r="20" spans="2:9" ht="15" customHeight="1" x14ac:dyDescent="0.35">
      <c r="B20" s="7" t="s">
        <v>195</v>
      </c>
      <c r="C20" s="98">
        <v>3</v>
      </c>
      <c r="D20" s="98">
        <v>3</v>
      </c>
      <c r="E20" s="98">
        <v>1</v>
      </c>
      <c r="F20" s="98">
        <v>1</v>
      </c>
      <c r="G20" s="97" t="s">
        <v>196</v>
      </c>
    </row>
    <row r="21" spans="2:9" ht="15" customHeight="1" x14ac:dyDescent="0.35">
      <c r="B21" s="7" t="s">
        <v>212</v>
      </c>
      <c r="C21" s="91" t="str">
        <f>IF(C19&gt;=C20,"Ok","Error")</f>
        <v>Ok</v>
      </c>
      <c r="D21" s="91" t="str">
        <f t="shared" ref="D21:F21" si="4">IF(D19&gt;=D20,"Ok","Error")</f>
        <v>Ok</v>
      </c>
      <c r="E21" s="91" t="str">
        <f t="shared" si="4"/>
        <v>Ok</v>
      </c>
      <c r="F21" s="91" t="str">
        <f t="shared" si="4"/>
        <v>Ok</v>
      </c>
      <c r="G21" s="9" t="s">
        <v>197</v>
      </c>
    </row>
    <row r="22" spans="2:9" ht="15" customHeight="1" x14ac:dyDescent="0.35">
      <c r="C22" s="2"/>
      <c r="D22" s="2"/>
      <c r="E22" s="2"/>
      <c r="F22" s="2"/>
    </row>
    <row r="23" spans="2:9" ht="15" customHeight="1" x14ac:dyDescent="0.35">
      <c r="C23" s="2"/>
      <c r="D23" s="2"/>
      <c r="E23" s="2"/>
      <c r="F23" s="2"/>
    </row>
    <row r="24" spans="2:9" ht="15" customHeight="1" x14ac:dyDescent="0.35">
      <c r="C24" s="2"/>
      <c r="D24" s="2"/>
      <c r="E24" s="2"/>
      <c r="F24" s="2"/>
    </row>
    <row r="25" spans="2:9" ht="15" customHeight="1" x14ac:dyDescent="0.35">
      <c r="C25" s="2"/>
      <c r="D25" s="2"/>
      <c r="E25" s="2"/>
      <c r="F25" s="2"/>
    </row>
    <row r="26" spans="2:9" ht="15" customHeight="1" x14ac:dyDescent="0.35">
      <c r="C26" s="2"/>
      <c r="D26" s="2"/>
      <c r="E26" s="2"/>
      <c r="F26" s="2"/>
    </row>
    <row r="27" spans="2:9" ht="15" customHeight="1" x14ac:dyDescent="0.35">
      <c r="C27" s="2"/>
      <c r="D27" s="2"/>
      <c r="E27" s="2"/>
      <c r="F27" s="2"/>
    </row>
    <row r="28" spans="2:9" ht="15" customHeight="1" x14ac:dyDescent="0.35">
      <c r="C28" s="2"/>
      <c r="D28" s="2"/>
      <c r="E28" s="2"/>
      <c r="F28" s="2"/>
    </row>
    <row r="29" spans="2:9" ht="15" customHeight="1" x14ac:dyDescent="0.35">
      <c r="C29" s="2"/>
      <c r="D29" s="2"/>
      <c r="E29" s="2"/>
      <c r="F29" s="2"/>
    </row>
    <row r="30" spans="2:9" ht="15" customHeight="1" x14ac:dyDescent="0.35">
      <c r="C30" s="2"/>
      <c r="D30" s="2"/>
      <c r="E30" s="2"/>
      <c r="F30" s="2"/>
    </row>
    <row r="31" spans="2:9" ht="15" customHeight="1" x14ac:dyDescent="0.35">
      <c r="C31" s="2"/>
      <c r="D31" s="2"/>
      <c r="E31" s="2"/>
      <c r="F31" s="2"/>
    </row>
    <row r="32" spans="2:9" ht="15" customHeight="1" x14ac:dyDescent="0.35">
      <c r="C32" s="2"/>
      <c r="D32" s="2"/>
      <c r="E32" s="2"/>
      <c r="F32" s="2"/>
    </row>
    <row r="33" spans="3:6" ht="15" customHeight="1" x14ac:dyDescent="0.35">
      <c r="C33" s="2"/>
      <c r="D33" s="2"/>
      <c r="E33" s="2"/>
      <c r="F33" s="2"/>
    </row>
    <row r="34" spans="3:6" ht="15" customHeight="1" x14ac:dyDescent="0.35">
      <c r="C34" s="2"/>
      <c r="D34" s="2"/>
      <c r="E34" s="2"/>
      <c r="F34" s="2"/>
    </row>
    <row r="35" spans="3:6" ht="15" customHeight="1" x14ac:dyDescent="0.35">
      <c r="C35" s="2"/>
      <c r="D35" s="2"/>
      <c r="E35" s="2"/>
      <c r="F35" s="2"/>
    </row>
    <row r="36" spans="3:6" ht="15" customHeight="1" x14ac:dyDescent="0.35">
      <c r="C36" s="2"/>
      <c r="D36" s="2"/>
      <c r="E36" s="2"/>
      <c r="F36" s="2"/>
    </row>
    <row r="37" spans="3:6" ht="15" customHeight="1" x14ac:dyDescent="0.35">
      <c r="C37" s="2"/>
      <c r="D37" s="2"/>
      <c r="E37" s="2"/>
      <c r="F37" s="2"/>
    </row>
    <row r="38" spans="3:6" ht="15" customHeight="1" x14ac:dyDescent="0.35">
      <c r="C38" s="2"/>
      <c r="D38" s="2"/>
      <c r="E38" s="2"/>
      <c r="F38" s="2"/>
    </row>
    <row r="39" spans="3:6" ht="15" customHeight="1" x14ac:dyDescent="0.35">
      <c r="C39" s="2"/>
      <c r="D39" s="2"/>
      <c r="E39" s="2"/>
      <c r="F39" s="2"/>
    </row>
    <row r="40" spans="3:6" ht="15" customHeight="1" x14ac:dyDescent="0.35">
      <c r="C40" s="2"/>
      <c r="D40" s="2"/>
      <c r="E40" s="2"/>
      <c r="F40" s="2"/>
    </row>
    <row r="41" spans="3:6" ht="15" customHeight="1" x14ac:dyDescent="0.35">
      <c r="C41" s="2"/>
      <c r="D41" s="2"/>
      <c r="E41" s="2"/>
      <c r="F41" s="2"/>
    </row>
    <row r="42" spans="3:6" ht="15" customHeight="1" x14ac:dyDescent="0.35">
      <c r="C42" s="2"/>
      <c r="D42" s="2"/>
      <c r="E42" s="2"/>
      <c r="F42" s="2"/>
    </row>
    <row r="43" spans="3:6" ht="15" customHeight="1" x14ac:dyDescent="0.35">
      <c r="C43" s="2"/>
      <c r="D43" s="2"/>
      <c r="E43" s="2"/>
      <c r="F43" s="2"/>
    </row>
    <row r="44" spans="3:6" ht="15" customHeight="1" x14ac:dyDescent="0.35">
      <c r="C44" s="2"/>
      <c r="D44" s="2"/>
      <c r="E44" s="2"/>
      <c r="F44" s="2"/>
    </row>
    <row r="45" spans="3:6" ht="15" customHeight="1" x14ac:dyDescent="0.35">
      <c r="C45" s="2"/>
      <c r="D45" s="2"/>
      <c r="E45" s="2"/>
      <c r="F45" s="2"/>
    </row>
    <row r="46" spans="3:6" ht="15" customHeight="1" x14ac:dyDescent="0.35">
      <c r="C46" s="2"/>
      <c r="D46" s="2"/>
      <c r="E46" s="2"/>
      <c r="F46" s="2"/>
    </row>
    <row r="47" spans="3:6" ht="15" customHeight="1" x14ac:dyDescent="0.35">
      <c r="C47" s="2"/>
      <c r="D47" s="2"/>
      <c r="E47" s="2"/>
      <c r="F47" s="2"/>
    </row>
    <row r="48" spans="3:6" ht="15" customHeight="1" x14ac:dyDescent="0.35">
      <c r="C48" s="2"/>
      <c r="D48" s="2"/>
      <c r="E48" s="2"/>
      <c r="F48" s="2"/>
    </row>
    <row r="49" spans="3:6" ht="15" customHeight="1" x14ac:dyDescent="0.35">
      <c r="C49" s="2"/>
      <c r="D49" s="2"/>
      <c r="E49" s="2"/>
      <c r="F49" s="2"/>
    </row>
    <row r="50" spans="3:6" ht="15" customHeight="1" x14ac:dyDescent="0.35">
      <c r="C50" s="2"/>
      <c r="D50" s="2"/>
      <c r="E50" s="2"/>
      <c r="F50" s="2"/>
    </row>
    <row r="51" spans="3:6" ht="15" customHeight="1" x14ac:dyDescent="0.35">
      <c r="C51" s="2"/>
      <c r="D51" s="2"/>
      <c r="E51" s="2"/>
      <c r="F51" s="2"/>
    </row>
    <row r="52" spans="3:6" ht="15" customHeight="1" x14ac:dyDescent="0.35">
      <c r="C52" s="2"/>
      <c r="D52" s="2"/>
      <c r="E52" s="2"/>
      <c r="F52" s="2"/>
    </row>
    <row r="53" spans="3:6" ht="15" customHeight="1" x14ac:dyDescent="0.35">
      <c r="C53" s="2"/>
      <c r="D53" s="2"/>
      <c r="E53" s="2"/>
      <c r="F53" s="2"/>
    </row>
    <row r="54" spans="3:6" ht="15" customHeight="1" x14ac:dyDescent="0.35">
      <c r="C54" s="2"/>
      <c r="D54" s="2"/>
      <c r="E54" s="2"/>
      <c r="F54" s="2"/>
    </row>
    <row r="55" spans="3:6" ht="15" customHeight="1" x14ac:dyDescent="0.35">
      <c r="C55" s="2"/>
      <c r="D55" s="2"/>
      <c r="E55" s="2"/>
      <c r="F55" s="2"/>
    </row>
    <row r="56" spans="3:6" ht="15" customHeight="1" x14ac:dyDescent="0.35">
      <c r="C56" s="2"/>
      <c r="D56" s="2"/>
      <c r="E56" s="2"/>
      <c r="F56" s="2"/>
    </row>
    <row r="57" spans="3:6" ht="15" customHeight="1" x14ac:dyDescent="0.35">
      <c r="C57" s="2"/>
      <c r="D57" s="2"/>
      <c r="E57" s="2"/>
      <c r="F57" s="2"/>
    </row>
    <row r="58" spans="3:6" ht="15" customHeight="1" x14ac:dyDescent="0.35">
      <c r="C58" s="2"/>
      <c r="D58" s="2"/>
      <c r="E58" s="2"/>
      <c r="F58" s="2"/>
    </row>
    <row r="59" spans="3:6" ht="15" customHeight="1" x14ac:dyDescent="0.35">
      <c r="C59" s="2"/>
      <c r="D59" s="2"/>
      <c r="E59" s="2"/>
      <c r="F59" s="2"/>
    </row>
    <row r="60" spans="3:6" ht="15" customHeight="1" x14ac:dyDescent="0.35">
      <c r="C60" s="2"/>
      <c r="D60" s="2"/>
      <c r="E60" s="2"/>
      <c r="F60" s="2"/>
    </row>
    <row r="61" spans="3:6" ht="15" customHeight="1" x14ac:dyDescent="0.35">
      <c r="C61" s="2"/>
      <c r="D61" s="2"/>
      <c r="E61" s="2"/>
      <c r="F61" s="2"/>
    </row>
    <row r="62" spans="3:6" ht="15" customHeight="1" x14ac:dyDescent="0.35">
      <c r="C62" s="2"/>
      <c r="D62" s="2"/>
      <c r="E62" s="2"/>
      <c r="F62" s="2"/>
    </row>
    <row r="63" spans="3:6" ht="15" customHeight="1" x14ac:dyDescent="0.35">
      <c r="C63" s="2"/>
      <c r="D63" s="2"/>
      <c r="E63" s="2"/>
      <c r="F63" s="2"/>
    </row>
    <row r="64" spans="3:6" ht="15" customHeight="1" x14ac:dyDescent="0.35">
      <c r="C64" s="2"/>
      <c r="D64" s="2"/>
      <c r="E64" s="2"/>
      <c r="F64" s="2"/>
    </row>
    <row r="65" spans="3:6" ht="15" customHeight="1" x14ac:dyDescent="0.35">
      <c r="C65" s="2"/>
      <c r="D65" s="2"/>
      <c r="E65" s="2"/>
      <c r="F65" s="2"/>
    </row>
    <row r="66" spans="3:6" ht="15" customHeight="1" x14ac:dyDescent="0.35">
      <c r="C66" s="2"/>
      <c r="D66" s="2"/>
      <c r="E66" s="2"/>
      <c r="F66" s="2"/>
    </row>
    <row r="67" spans="3:6" ht="15" customHeight="1" x14ac:dyDescent="0.35">
      <c r="C67" s="2"/>
      <c r="D67" s="2"/>
      <c r="E67" s="2"/>
      <c r="F67" s="2"/>
    </row>
    <row r="68" spans="3:6" ht="15" customHeight="1" x14ac:dyDescent="0.35">
      <c r="C68" s="2"/>
      <c r="D68" s="2"/>
      <c r="E68" s="2"/>
      <c r="F68" s="2"/>
    </row>
    <row r="69" spans="3:6" ht="15" customHeight="1" x14ac:dyDescent="0.35">
      <c r="C69" s="2"/>
      <c r="D69" s="2"/>
      <c r="E69" s="2"/>
      <c r="F69" s="2"/>
    </row>
    <row r="70" spans="3:6" ht="15" customHeight="1" x14ac:dyDescent="0.35">
      <c r="C70" s="2"/>
      <c r="D70" s="2"/>
      <c r="E70" s="2"/>
      <c r="F70" s="2"/>
    </row>
    <row r="71" spans="3:6" ht="15" customHeight="1" x14ac:dyDescent="0.35">
      <c r="C71" s="2"/>
      <c r="D71" s="2"/>
      <c r="E71" s="2"/>
      <c r="F71" s="2"/>
    </row>
    <row r="72" spans="3:6" ht="15" customHeight="1" x14ac:dyDescent="0.35">
      <c r="C72" s="2"/>
      <c r="D72" s="2"/>
      <c r="E72" s="2"/>
      <c r="F72" s="2"/>
    </row>
    <row r="73" spans="3:6" ht="15" customHeight="1" x14ac:dyDescent="0.35">
      <c r="C73" s="2"/>
      <c r="D73" s="2"/>
      <c r="E73" s="2"/>
      <c r="F73" s="2"/>
    </row>
    <row r="74" spans="3:6" ht="15" customHeight="1" x14ac:dyDescent="0.35">
      <c r="C74" s="2"/>
      <c r="D74" s="2"/>
      <c r="E74" s="2"/>
      <c r="F74" s="2"/>
    </row>
    <row r="75" spans="3:6" ht="15" customHeight="1" x14ac:dyDescent="0.35">
      <c r="C75" s="2"/>
      <c r="D75" s="2"/>
      <c r="E75" s="2"/>
      <c r="F75" s="2"/>
    </row>
    <row r="76" spans="3:6" ht="15" customHeight="1" x14ac:dyDescent="0.35">
      <c r="C76" s="2"/>
      <c r="D76" s="2"/>
      <c r="E76" s="2"/>
      <c r="F76" s="2"/>
    </row>
    <row r="77" spans="3:6" ht="15" customHeight="1" x14ac:dyDescent="0.35">
      <c r="C77" s="2"/>
      <c r="D77" s="2"/>
      <c r="E77" s="2"/>
      <c r="F77" s="2"/>
    </row>
    <row r="78" spans="3:6" ht="15" customHeight="1" x14ac:dyDescent="0.35">
      <c r="C78" s="2"/>
      <c r="D78" s="2"/>
      <c r="E78" s="2"/>
      <c r="F78" s="2"/>
    </row>
    <row r="79" spans="3:6" ht="15" customHeight="1" x14ac:dyDescent="0.35">
      <c r="C79" s="2"/>
      <c r="D79" s="2"/>
      <c r="E79" s="2"/>
      <c r="F79" s="2"/>
    </row>
    <row r="80" spans="3:6" ht="15" customHeight="1" x14ac:dyDescent="0.35">
      <c r="C80" s="2"/>
      <c r="D80" s="2"/>
      <c r="E80" s="2"/>
      <c r="F80" s="2"/>
    </row>
    <row r="81" spans="3:6" ht="15" customHeight="1" x14ac:dyDescent="0.35">
      <c r="C81" s="2"/>
      <c r="D81" s="2"/>
      <c r="E81" s="2"/>
      <c r="F81" s="2"/>
    </row>
    <row r="82" spans="3:6" ht="15" customHeight="1" x14ac:dyDescent="0.35">
      <c r="C82" s="2"/>
      <c r="D82" s="2"/>
      <c r="E82" s="2"/>
      <c r="F82" s="2"/>
    </row>
    <row r="83" spans="3:6" ht="15" customHeight="1" x14ac:dyDescent="0.35">
      <c r="C83" s="2"/>
      <c r="D83" s="2"/>
      <c r="E83" s="2"/>
      <c r="F83" s="2"/>
    </row>
    <row r="84" spans="3:6" ht="15" customHeight="1" x14ac:dyDescent="0.35">
      <c r="C84" s="2"/>
      <c r="D84" s="2"/>
      <c r="E84" s="2"/>
      <c r="F84" s="2"/>
    </row>
    <row r="85" spans="3:6" ht="15" customHeight="1" x14ac:dyDescent="0.35">
      <c r="C85" s="2"/>
      <c r="D85" s="2"/>
      <c r="E85" s="2"/>
      <c r="F85" s="2"/>
    </row>
    <row r="86" spans="3:6" ht="15" customHeight="1" x14ac:dyDescent="0.35">
      <c r="C86" s="2"/>
      <c r="D86" s="2"/>
      <c r="E86" s="2"/>
      <c r="F86" s="2"/>
    </row>
    <row r="87" spans="3:6" ht="15" customHeight="1" x14ac:dyDescent="0.35">
      <c r="C87" s="2"/>
      <c r="D87" s="2"/>
      <c r="E87" s="2"/>
      <c r="F87" s="2"/>
    </row>
    <row r="88" spans="3:6" ht="15" customHeight="1" x14ac:dyDescent="0.35">
      <c r="C88" s="2"/>
      <c r="D88" s="2"/>
      <c r="E88" s="2"/>
      <c r="F88" s="2"/>
    </row>
    <row r="89" spans="3:6" ht="15" customHeight="1" x14ac:dyDescent="0.35">
      <c r="C89" s="2"/>
      <c r="D89" s="2"/>
      <c r="E89" s="2"/>
      <c r="F89" s="2"/>
    </row>
    <row r="90" spans="3:6" ht="15" customHeight="1" x14ac:dyDescent="0.35">
      <c r="C90" s="2"/>
      <c r="D90" s="2"/>
      <c r="E90" s="2"/>
      <c r="F90" s="2"/>
    </row>
    <row r="91" spans="3:6" ht="15" customHeight="1" x14ac:dyDescent="0.35">
      <c r="C91" s="2"/>
      <c r="D91" s="2"/>
      <c r="E91" s="2"/>
      <c r="F91" s="2"/>
    </row>
    <row r="92" spans="3:6" ht="15" customHeight="1" x14ac:dyDescent="0.35">
      <c r="C92" s="2"/>
      <c r="D92" s="2"/>
      <c r="E92" s="2"/>
      <c r="F92" s="2"/>
    </row>
    <row r="93" spans="3:6" ht="15" customHeight="1" x14ac:dyDescent="0.35">
      <c r="C93" s="2"/>
      <c r="D93" s="2"/>
      <c r="E93" s="2"/>
      <c r="F93" s="2"/>
    </row>
    <row r="94" spans="3:6" ht="15" customHeight="1" x14ac:dyDescent="0.35">
      <c r="C94" s="2"/>
      <c r="D94" s="2"/>
      <c r="E94" s="2"/>
      <c r="F94" s="2"/>
    </row>
    <row r="95" spans="3:6" ht="15" customHeight="1" x14ac:dyDescent="0.35">
      <c r="C95" s="2"/>
      <c r="D95" s="2"/>
      <c r="E95" s="2"/>
      <c r="F95" s="2"/>
    </row>
    <row r="96" spans="3:6" ht="15" customHeight="1" x14ac:dyDescent="0.35">
      <c r="C96" s="2"/>
      <c r="D96" s="2"/>
      <c r="E96" s="2"/>
      <c r="F96" s="2"/>
    </row>
    <row r="97" spans="3:6" ht="15" customHeight="1" x14ac:dyDescent="0.35">
      <c r="C97" s="2"/>
      <c r="D97" s="2"/>
      <c r="E97" s="2"/>
      <c r="F97" s="2"/>
    </row>
    <row r="98" spans="3:6" ht="15" customHeight="1" x14ac:dyDescent="0.35">
      <c r="C98" s="2"/>
      <c r="D98" s="2"/>
      <c r="E98" s="2"/>
      <c r="F98" s="2"/>
    </row>
    <row r="99" spans="3:6" ht="15" customHeight="1" x14ac:dyDescent="0.35">
      <c r="C99" s="2"/>
      <c r="D99" s="2"/>
      <c r="E99" s="2"/>
      <c r="F99" s="2"/>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499984740745262"/>
  </sheetPr>
  <dimension ref="B1:G18"/>
  <sheetViews>
    <sheetView showGridLines="0" zoomScale="90" zoomScaleNormal="90" workbookViewId="0">
      <selection activeCell="C17" sqref="C17"/>
    </sheetView>
  </sheetViews>
  <sheetFormatPr defaultColWidth="15.7265625" defaultRowHeight="15" customHeight="1" x14ac:dyDescent="0.35"/>
  <cols>
    <col min="1" max="1" width="1" style="1" customWidth="1"/>
    <col min="2" max="2" width="27.1796875" style="16" bestFit="1" customWidth="1"/>
    <col min="3" max="3" width="25.7265625" style="4" customWidth="1"/>
    <col min="4" max="4" width="25.7265625" style="10" customWidth="1"/>
    <col min="5" max="6" width="25.7265625" style="4" customWidth="1"/>
    <col min="7" max="16384" width="15.7265625" style="1"/>
  </cols>
  <sheetData>
    <row r="1" spans="2:7" ht="4.4000000000000004" customHeight="1" x14ac:dyDescent="0.35">
      <c r="B1" s="17"/>
      <c r="C1" s="2"/>
      <c r="F1" s="2"/>
    </row>
    <row r="2" spans="2:7" ht="15" customHeight="1" x14ac:dyDescent="0.35">
      <c r="B2" s="21" t="s">
        <v>200</v>
      </c>
    </row>
    <row r="3" spans="2:7" s="3" customFormat="1" ht="15" customHeight="1" x14ac:dyDescent="0.35">
      <c r="B3" s="114" t="s">
        <v>201</v>
      </c>
      <c r="C3" s="115" t="s">
        <v>2</v>
      </c>
      <c r="D3" s="116" t="s">
        <v>16</v>
      </c>
      <c r="E3" s="115" t="s">
        <v>17</v>
      </c>
      <c r="F3" s="117" t="s">
        <v>18</v>
      </c>
      <c r="G3" s="61" t="s">
        <v>144</v>
      </c>
    </row>
    <row r="4" spans="2:7" ht="15" customHeight="1" x14ac:dyDescent="0.35">
      <c r="B4" s="19" t="s">
        <v>8</v>
      </c>
      <c r="C4" s="27">
        <v>2.5</v>
      </c>
      <c r="D4" s="2">
        <v>100</v>
      </c>
      <c r="E4" s="2">
        <v>1000</v>
      </c>
      <c r="F4" s="24">
        <v>750</v>
      </c>
    </row>
    <row r="5" spans="2:7" ht="15" customHeight="1" x14ac:dyDescent="0.35">
      <c r="B5" s="19" t="s">
        <v>9</v>
      </c>
      <c r="C5" s="27">
        <v>2.5</v>
      </c>
      <c r="D5" s="2">
        <v>50</v>
      </c>
      <c r="E5" s="2">
        <v>3000</v>
      </c>
      <c r="F5" s="24">
        <v>750</v>
      </c>
    </row>
    <row r="6" spans="2:7" ht="15" customHeight="1" x14ac:dyDescent="0.35">
      <c r="B6" s="19" t="s">
        <v>10</v>
      </c>
      <c r="C6" s="27">
        <v>2.5</v>
      </c>
      <c r="D6" s="2">
        <v>75</v>
      </c>
      <c r="E6" s="2">
        <v>2000</v>
      </c>
      <c r="F6" s="24">
        <v>750</v>
      </c>
    </row>
    <row r="7" spans="2:7" ht="15" customHeight="1" x14ac:dyDescent="0.35">
      <c r="B7" s="20" t="s">
        <v>11</v>
      </c>
      <c r="C7" s="28">
        <v>5</v>
      </c>
      <c r="D7" s="25">
        <v>90</v>
      </c>
      <c r="E7" s="25">
        <v>0</v>
      </c>
      <c r="F7" s="26">
        <v>500</v>
      </c>
    </row>
    <row r="8" spans="2:7" ht="15" customHeight="1" x14ac:dyDescent="0.35">
      <c r="C8" s="2"/>
      <c r="D8" s="2"/>
      <c r="E8" s="2"/>
      <c r="F8" s="2"/>
    </row>
    <row r="9" spans="2:7" ht="15" customHeight="1" x14ac:dyDescent="0.35">
      <c r="B9" s="16" t="s">
        <v>205</v>
      </c>
      <c r="C9" s="2">
        <v>1000</v>
      </c>
      <c r="D9" s="62" t="s">
        <v>145</v>
      </c>
      <c r="E9" s="2"/>
      <c r="F9" s="2"/>
    </row>
    <row r="10" spans="2:7" ht="15" customHeight="1" x14ac:dyDescent="0.35">
      <c r="B10" s="16" t="s">
        <v>207</v>
      </c>
      <c r="C10" s="2">
        <v>25000</v>
      </c>
      <c r="D10" s="62" t="s">
        <v>146</v>
      </c>
      <c r="E10" s="2"/>
      <c r="F10" s="2"/>
    </row>
    <row r="11" spans="2:7" ht="15" customHeight="1" x14ac:dyDescent="0.35">
      <c r="B11" s="16" t="s">
        <v>143</v>
      </c>
      <c r="C11" s="2">
        <v>0</v>
      </c>
      <c r="D11" s="62" t="s">
        <v>147</v>
      </c>
      <c r="E11" s="2"/>
      <c r="F11" s="2"/>
    </row>
    <row r="12" spans="2:7" ht="15" customHeight="1" x14ac:dyDescent="0.35">
      <c r="D12" s="62"/>
      <c r="E12" s="2"/>
      <c r="F12" s="2"/>
    </row>
    <row r="13" spans="2:7" ht="15" customHeight="1" x14ac:dyDescent="0.35">
      <c r="B13" s="21" t="s">
        <v>202</v>
      </c>
    </row>
    <row r="14" spans="2:7" ht="15" customHeight="1" x14ac:dyDescent="0.35">
      <c r="B14" s="114" t="s">
        <v>203</v>
      </c>
      <c r="C14" s="116" t="s">
        <v>12</v>
      </c>
      <c r="D14" s="115" t="s">
        <v>13</v>
      </c>
      <c r="E14" s="117" t="s">
        <v>151</v>
      </c>
    </row>
    <row r="15" spans="2:7" ht="15" customHeight="1" x14ac:dyDescent="0.35">
      <c r="B15" s="20" t="s">
        <v>204</v>
      </c>
      <c r="C15" s="25">
        <v>50</v>
      </c>
      <c r="D15" s="25">
        <v>2000</v>
      </c>
      <c r="E15" s="26">
        <v>750</v>
      </c>
    </row>
    <row r="16" spans="2:7" ht="15" customHeight="1" x14ac:dyDescent="0.35">
      <c r="C16" s="2"/>
      <c r="D16" s="2"/>
      <c r="E16" s="2"/>
      <c r="F16" s="2"/>
    </row>
    <row r="17" spans="2:5" ht="15" customHeight="1" x14ac:dyDescent="0.35">
      <c r="B17" s="16" t="s">
        <v>206</v>
      </c>
      <c r="C17" s="2">
        <v>100</v>
      </c>
      <c r="D17" s="62" t="s">
        <v>164</v>
      </c>
      <c r="E17" s="22"/>
    </row>
    <row r="18" spans="2:5" ht="15" customHeight="1" x14ac:dyDescent="0.35">
      <c r="C18" s="41"/>
      <c r="D18" s="41"/>
      <c r="E18" s="4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F782B-D671-4607-B2F9-180ACE73C3E6}">
  <sheetPr>
    <tabColor theme="6" tint="0.39997558519241921"/>
  </sheetPr>
  <dimension ref="A1:N128"/>
  <sheetViews>
    <sheetView showGridLines="0" zoomScale="90" zoomScaleNormal="90" workbookViewId="0">
      <pane xSplit="4" ySplit="2" topLeftCell="E3" activePane="bottomRight" state="frozen"/>
      <selection activeCell="H22" sqref="H22"/>
      <selection pane="topRight" activeCell="H22" sqref="H22"/>
      <selection pane="bottomLeft" activeCell="H22" sqref="H22"/>
      <selection pane="bottomRight" activeCell="E3" sqref="E3"/>
    </sheetView>
  </sheetViews>
  <sheetFormatPr defaultColWidth="8.81640625" defaultRowHeight="15" customHeight="1" x14ac:dyDescent="0.35"/>
  <cols>
    <col min="1" max="1" width="1" style="4" customWidth="1"/>
    <col min="2" max="2" width="8.81640625" style="5"/>
    <col min="3" max="3" width="18.7265625" style="5" bestFit="1" customWidth="1"/>
    <col min="4" max="4" width="13.453125" style="5" bestFit="1" customWidth="1"/>
    <col min="5" max="5" width="13" style="5" bestFit="1" customWidth="1"/>
    <col min="6" max="6" width="14.1796875" style="5" customWidth="1"/>
    <col min="7" max="7" width="16.26953125" style="5" customWidth="1"/>
    <col min="8" max="8" width="13" style="5" bestFit="1" customWidth="1"/>
    <col min="9" max="12" width="19.1796875" style="5" customWidth="1"/>
    <col min="13" max="13" width="13.7265625" style="5" bestFit="1" customWidth="1"/>
    <col min="14" max="16384" width="8.81640625" style="5"/>
  </cols>
  <sheetData>
    <row r="1" spans="1:12" s="4" customFormat="1" ht="4.4000000000000004" customHeight="1" x14ac:dyDescent="0.35"/>
    <row r="2" spans="1:12" s="12" customFormat="1" ht="15" customHeight="1" x14ac:dyDescent="0.35">
      <c r="A2" s="11"/>
      <c r="B2" s="29" t="s">
        <v>1</v>
      </c>
      <c r="C2" s="53" t="s">
        <v>142</v>
      </c>
      <c r="D2" s="30" t="s">
        <v>19</v>
      </c>
      <c r="E2" s="30" t="s">
        <v>2</v>
      </c>
      <c r="F2" s="30" t="s">
        <v>3</v>
      </c>
      <c r="G2" s="30" t="s">
        <v>4</v>
      </c>
      <c r="H2" s="30" t="s">
        <v>5</v>
      </c>
      <c r="I2" s="103" t="s">
        <v>16</v>
      </c>
      <c r="J2" s="104" t="s">
        <v>17</v>
      </c>
      <c r="K2" s="105" t="s">
        <v>18</v>
      </c>
      <c r="L2" s="102" t="s">
        <v>6</v>
      </c>
    </row>
    <row r="3" spans="1:12" s="6" customFormat="1" ht="15" customHeight="1" x14ac:dyDescent="0.35">
      <c r="A3" s="2"/>
      <c r="B3" s="32" t="str">
        <f>'Player-Wise Data'!B3</f>
        <v>Alpha</v>
      </c>
      <c r="C3" s="51" t="str">
        <f>'Player-Wise Data'!C3</f>
        <v>Brynn Glass</v>
      </c>
      <c r="D3" s="6" t="str">
        <f>'Player-Wise Data'!D3</f>
        <v>Bowler</v>
      </c>
      <c r="E3" s="2">
        <f>'Player-Wise Data'!E3</f>
        <v>111</v>
      </c>
      <c r="F3" s="2">
        <f>'Player-Wise Data'!F3</f>
        <v>1110</v>
      </c>
      <c r="G3" s="2">
        <f>'Player-Wise Data'!G3</f>
        <v>137</v>
      </c>
      <c r="H3" s="2">
        <f>'Player-Wise Data'!H3</f>
        <v>60</v>
      </c>
      <c r="I3" s="35">
        <f t="shared" ref="I3:I34" si="0">F3/$E3</f>
        <v>10</v>
      </c>
      <c r="J3" s="22">
        <f t="shared" ref="J3:J34" si="1">G3/$E3</f>
        <v>1.2342342342342343</v>
      </c>
      <c r="K3" s="99">
        <f t="shared" ref="K3:K34" si="2">H3/$E3</f>
        <v>0.54054054054054057</v>
      </c>
      <c r="L3" s="24">
        <f t="shared" ref="L3:L34" si="3">MROUND((VLOOKUP(D3,Points_Table,MATCH(E$2,Points_Table_Match,0),0)*E3+VLOOKUP(D3,Points_Table,MATCH(I$2,Points_Table_Match,0),0)*I3 + VLOOKUP(D3,Points_Table,MATCH(J$2,Points_Table_Match,0),0)*J3+VLOOKUP(D3,Points_Table,MATCH(K$2,Points_Table_Match,0),0)*K3)*Price_Per_Point,Price_Rounding)</f>
        <v>2925000</v>
      </c>
    </row>
    <row r="4" spans="1:12" s="6" customFormat="1" ht="15" customHeight="1" x14ac:dyDescent="0.35">
      <c r="A4" s="2"/>
      <c r="B4" s="32" t="str">
        <f>'Player-Wise Data'!B4</f>
        <v>Alpha</v>
      </c>
      <c r="C4" s="51" t="str">
        <f>'Player-Wise Data'!C4</f>
        <v>Jairo Snow</v>
      </c>
      <c r="D4" s="6" t="str">
        <f>'Player-Wise Data'!D4</f>
        <v>Bowler</v>
      </c>
      <c r="E4" s="2">
        <f>'Player-Wise Data'!E4</f>
        <v>145</v>
      </c>
      <c r="F4" s="2">
        <f>'Player-Wise Data'!F4</f>
        <v>1160</v>
      </c>
      <c r="G4" s="2">
        <f>'Player-Wise Data'!G4</f>
        <v>628</v>
      </c>
      <c r="H4" s="2">
        <f>'Player-Wise Data'!H4</f>
        <v>17</v>
      </c>
      <c r="I4" s="35">
        <f t="shared" si="0"/>
        <v>8</v>
      </c>
      <c r="J4" s="22">
        <f t="shared" si="1"/>
        <v>4.3310344827586205</v>
      </c>
      <c r="K4" s="99">
        <f t="shared" si="2"/>
        <v>0.11724137931034483</v>
      </c>
      <c r="L4" s="24">
        <f t="shared" si="3"/>
        <v>5575000</v>
      </c>
    </row>
    <row r="5" spans="1:12" s="6" customFormat="1" ht="15" customHeight="1" x14ac:dyDescent="0.35">
      <c r="A5" s="2"/>
      <c r="B5" s="32" t="str">
        <f>'Player-Wise Data'!B5</f>
        <v>Alpha</v>
      </c>
      <c r="C5" s="51" t="str">
        <f>'Player-Wise Data'!C5</f>
        <v>Harold Rangel</v>
      </c>
      <c r="D5" s="6" t="str">
        <f>'Player-Wise Data'!D5</f>
        <v>Bowler</v>
      </c>
      <c r="E5" s="2">
        <f>'Player-Wise Data'!E5</f>
        <v>281</v>
      </c>
      <c r="F5" s="2">
        <f>'Player-Wise Data'!F5</f>
        <v>7587</v>
      </c>
      <c r="G5" s="2">
        <f>'Player-Wise Data'!G5</f>
        <v>518</v>
      </c>
      <c r="H5" s="2">
        <f>'Player-Wise Data'!H5</f>
        <v>144</v>
      </c>
      <c r="I5" s="35">
        <f t="shared" si="0"/>
        <v>27</v>
      </c>
      <c r="J5" s="22">
        <f t="shared" si="1"/>
        <v>1.8434163701067616</v>
      </c>
      <c r="K5" s="99">
        <f t="shared" si="2"/>
        <v>0.51245551601423489</v>
      </c>
      <c r="L5" s="24">
        <f t="shared" si="3"/>
        <v>5625000</v>
      </c>
    </row>
    <row r="6" spans="1:12" s="6" customFormat="1" ht="15" customHeight="1" x14ac:dyDescent="0.35">
      <c r="A6" s="2"/>
      <c r="B6" s="32" t="str">
        <f>'Player-Wise Data'!B6</f>
        <v>Alpha</v>
      </c>
      <c r="C6" s="51" t="str">
        <f>'Player-Wise Data'!C6</f>
        <v>Kamron Sanchez</v>
      </c>
      <c r="D6" s="6" t="str">
        <f>'Player-Wise Data'!D6</f>
        <v>Bowler</v>
      </c>
      <c r="E6" s="2">
        <f>'Player-Wise Data'!E6</f>
        <v>177</v>
      </c>
      <c r="F6" s="2">
        <f>'Player-Wise Data'!F6</f>
        <v>4956</v>
      </c>
      <c r="G6" s="2">
        <f>'Player-Wise Data'!G6</f>
        <v>303</v>
      </c>
      <c r="H6" s="2">
        <f>'Player-Wise Data'!H6</f>
        <v>477</v>
      </c>
      <c r="I6" s="35">
        <f t="shared" si="0"/>
        <v>28</v>
      </c>
      <c r="J6" s="22">
        <f t="shared" si="1"/>
        <v>1.7118644067796611</v>
      </c>
      <c r="K6" s="99">
        <f t="shared" si="2"/>
        <v>2.6949152542372881</v>
      </c>
      <c r="L6" s="24">
        <f t="shared" si="3"/>
        <v>6975000</v>
      </c>
    </row>
    <row r="7" spans="1:12" s="6" customFormat="1" ht="15" customHeight="1" x14ac:dyDescent="0.35">
      <c r="A7" s="2"/>
      <c r="B7" s="32" t="str">
        <f>'Player-Wise Data'!B7</f>
        <v>Alpha</v>
      </c>
      <c r="C7" s="51" t="str">
        <f>'Player-Wise Data'!C7</f>
        <v>Hugo Mcfarland</v>
      </c>
      <c r="D7" s="6" t="str">
        <f>'Player-Wise Data'!D7</f>
        <v>Batsman</v>
      </c>
      <c r="E7" s="2">
        <f>'Player-Wise Data'!E7</f>
        <v>158</v>
      </c>
      <c r="F7" s="2">
        <f>'Player-Wise Data'!F7</f>
        <v>5846</v>
      </c>
      <c r="G7" s="2">
        <f>'Player-Wise Data'!G7</f>
        <v>0</v>
      </c>
      <c r="H7" s="2">
        <f>'Player-Wise Data'!H7</f>
        <v>76</v>
      </c>
      <c r="I7" s="35">
        <f t="shared" si="0"/>
        <v>37</v>
      </c>
      <c r="J7" s="22">
        <f t="shared" si="1"/>
        <v>0</v>
      </c>
      <c r="K7" s="99">
        <f t="shared" si="2"/>
        <v>0.48101265822784811</v>
      </c>
      <c r="L7" s="24">
        <f t="shared" si="3"/>
        <v>2600000</v>
      </c>
    </row>
    <row r="8" spans="1:12" s="6" customFormat="1" ht="15" customHeight="1" x14ac:dyDescent="0.35">
      <c r="A8" s="2"/>
      <c r="B8" s="32" t="str">
        <f>'Player-Wise Data'!B8</f>
        <v>Alpha</v>
      </c>
      <c r="C8" s="51" t="str">
        <f>'Player-Wise Data'!C8</f>
        <v>Linda Beasley</v>
      </c>
      <c r="D8" s="6" t="str">
        <f>'Player-Wise Data'!D8</f>
        <v>Batsman</v>
      </c>
      <c r="E8" s="2">
        <f>'Player-Wise Data'!E8</f>
        <v>199</v>
      </c>
      <c r="F8" s="2">
        <f>'Player-Wise Data'!F8</f>
        <v>10149</v>
      </c>
      <c r="G8" s="2">
        <f>'Player-Wise Data'!G8</f>
        <v>0</v>
      </c>
      <c r="H8" s="2">
        <f>'Player-Wise Data'!H8</f>
        <v>152</v>
      </c>
      <c r="I8" s="35">
        <f t="shared" si="0"/>
        <v>51</v>
      </c>
      <c r="J8" s="22">
        <f t="shared" si="1"/>
        <v>0</v>
      </c>
      <c r="K8" s="99">
        <f t="shared" si="2"/>
        <v>0.76381909547738691</v>
      </c>
      <c r="L8" s="24">
        <f t="shared" si="3"/>
        <v>3625000</v>
      </c>
    </row>
    <row r="9" spans="1:12" s="6" customFormat="1" ht="15" customHeight="1" x14ac:dyDescent="0.35">
      <c r="A9" s="2"/>
      <c r="B9" s="32" t="str">
        <f>'Player-Wise Data'!B9</f>
        <v>Alpha</v>
      </c>
      <c r="C9" s="51" t="str">
        <f>'Player-Wise Data'!C9</f>
        <v>Renee Carlson</v>
      </c>
      <c r="D9" s="6" t="str">
        <f>'Player-Wise Data'!D9</f>
        <v>Batsman</v>
      </c>
      <c r="E9" s="2">
        <f>'Player-Wise Data'!E9</f>
        <v>13</v>
      </c>
      <c r="F9" s="2">
        <f>'Player-Wise Data'!F9</f>
        <v>572</v>
      </c>
      <c r="G9" s="2">
        <f>'Player-Wise Data'!G9</f>
        <v>0</v>
      </c>
      <c r="H9" s="2">
        <f>'Player-Wise Data'!H9</f>
        <v>45</v>
      </c>
      <c r="I9" s="35">
        <f t="shared" si="0"/>
        <v>44</v>
      </c>
      <c r="J9" s="22">
        <f t="shared" si="1"/>
        <v>0</v>
      </c>
      <c r="K9" s="99">
        <f t="shared" si="2"/>
        <v>3.4615384615384617</v>
      </c>
      <c r="L9" s="24">
        <f t="shared" si="3"/>
        <v>4825000</v>
      </c>
    </row>
    <row r="10" spans="1:12" s="6" customFormat="1" ht="15" customHeight="1" x14ac:dyDescent="0.35">
      <c r="A10" s="2"/>
      <c r="B10" s="32" t="str">
        <f>'Player-Wise Data'!B10</f>
        <v>Alpha</v>
      </c>
      <c r="C10" s="51" t="str">
        <f>'Player-Wise Data'!C10</f>
        <v>Brendan Sweeney</v>
      </c>
      <c r="D10" s="6" t="str">
        <f>'Player-Wise Data'!D10</f>
        <v>Batsman</v>
      </c>
      <c r="E10" s="2">
        <f>'Player-Wise Data'!E10</f>
        <v>261</v>
      </c>
      <c r="F10" s="2">
        <f>'Player-Wise Data'!F10</f>
        <v>14616</v>
      </c>
      <c r="G10" s="2">
        <f>'Player-Wise Data'!G10</f>
        <v>69</v>
      </c>
      <c r="H10" s="2">
        <f>'Player-Wise Data'!H10</f>
        <v>286</v>
      </c>
      <c r="I10" s="35">
        <f t="shared" si="0"/>
        <v>56</v>
      </c>
      <c r="J10" s="22">
        <f t="shared" si="1"/>
        <v>0.26436781609195403</v>
      </c>
      <c r="K10" s="99">
        <f t="shared" si="2"/>
        <v>1.0957854406130267</v>
      </c>
      <c r="L10" s="24">
        <f t="shared" si="3"/>
        <v>5075000</v>
      </c>
    </row>
    <row r="11" spans="1:12" s="6" customFormat="1" ht="15" customHeight="1" x14ac:dyDescent="0.35">
      <c r="A11" s="2"/>
      <c r="B11" s="32" t="str">
        <f>'Player-Wise Data'!B11</f>
        <v>Alpha</v>
      </c>
      <c r="C11" s="51" t="str">
        <f>'Player-Wise Data'!C11</f>
        <v>Cailyn David</v>
      </c>
      <c r="D11" s="6" t="str">
        <f>'Player-Wise Data'!D11</f>
        <v>All-Rounder</v>
      </c>
      <c r="E11" s="2">
        <f>'Player-Wise Data'!E11</f>
        <v>290</v>
      </c>
      <c r="F11" s="2">
        <f>'Player-Wise Data'!F11</f>
        <v>15660</v>
      </c>
      <c r="G11" s="2">
        <f>'Player-Wise Data'!G11</f>
        <v>552</v>
      </c>
      <c r="H11" s="2">
        <f>'Player-Wise Data'!H11</f>
        <v>25</v>
      </c>
      <c r="I11" s="35">
        <f t="shared" si="0"/>
        <v>54</v>
      </c>
      <c r="J11" s="22">
        <f t="shared" si="1"/>
        <v>1.903448275862069</v>
      </c>
      <c r="K11" s="99">
        <f t="shared" si="2"/>
        <v>8.6206896551724144E-2</v>
      </c>
      <c r="L11" s="24">
        <f t="shared" si="3"/>
        <v>8650000</v>
      </c>
    </row>
    <row r="12" spans="1:12" s="6" customFormat="1" ht="15" customHeight="1" x14ac:dyDescent="0.35">
      <c r="A12" s="2"/>
      <c r="B12" s="32" t="str">
        <f>'Player-Wise Data'!B12</f>
        <v>Alpha</v>
      </c>
      <c r="C12" s="51" t="str">
        <f>'Player-Wise Data'!C12</f>
        <v>Marvin Davidson</v>
      </c>
      <c r="D12" s="6" t="str">
        <f>'Player-Wise Data'!D12</f>
        <v>All-Rounder</v>
      </c>
      <c r="E12" s="2">
        <f>'Player-Wise Data'!E12</f>
        <v>209</v>
      </c>
      <c r="F12" s="2">
        <f>'Player-Wise Data'!F12</f>
        <v>5434</v>
      </c>
      <c r="G12" s="2">
        <f>'Player-Wise Data'!G12</f>
        <v>395</v>
      </c>
      <c r="H12" s="2">
        <f>'Player-Wise Data'!H12</f>
        <v>421</v>
      </c>
      <c r="I12" s="35">
        <f t="shared" si="0"/>
        <v>26</v>
      </c>
      <c r="J12" s="22">
        <f t="shared" si="1"/>
        <v>1.8899521531100478</v>
      </c>
      <c r="K12" s="99">
        <f t="shared" si="2"/>
        <v>2.0143540669856459</v>
      </c>
      <c r="L12" s="24">
        <f t="shared" si="3"/>
        <v>7775000</v>
      </c>
    </row>
    <row r="13" spans="1:12" s="6" customFormat="1" ht="15" customHeight="1" x14ac:dyDescent="0.35">
      <c r="A13" s="2"/>
      <c r="B13" s="32" t="str">
        <f>'Player-Wise Data'!B13</f>
        <v>Alpha</v>
      </c>
      <c r="C13" s="51" t="str">
        <f>'Player-Wise Data'!C13</f>
        <v>Kiley Stephens</v>
      </c>
      <c r="D13" s="6" t="str">
        <f>'Player-Wise Data'!D13</f>
        <v>Wicketkeeper</v>
      </c>
      <c r="E13" s="2">
        <f>'Player-Wise Data'!E13</f>
        <v>236</v>
      </c>
      <c r="F13" s="2">
        <f>'Player-Wise Data'!F13</f>
        <v>6608</v>
      </c>
      <c r="G13" s="2">
        <f>'Player-Wise Data'!G13</f>
        <v>0</v>
      </c>
      <c r="H13" s="2">
        <f>'Player-Wise Data'!H13</f>
        <v>276</v>
      </c>
      <c r="I13" s="35">
        <f t="shared" si="0"/>
        <v>28</v>
      </c>
      <c r="J13" s="22">
        <f t="shared" si="1"/>
        <v>0</v>
      </c>
      <c r="K13" s="99">
        <f t="shared" si="2"/>
        <v>1.1694915254237288</v>
      </c>
      <c r="L13" s="24">
        <f t="shared" si="3"/>
        <v>4275000</v>
      </c>
    </row>
    <row r="14" spans="1:12" ht="15" customHeight="1" x14ac:dyDescent="0.35">
      <c r="B14" s="32" t="str">
        <f>'Player-Wise Data'!B14</f>
        <v>Beta</v>
      </c>
      <c r="C14" s="51" t="str">
        <f>'Player-Wise Data'!C14</f>
        <v>Yael Bryan</v>
      </c>
      <c r="D14" s="6" t="str">
        <f>'Player-Wise Data'!D14</f>
        <v>Bowler</v>
      </c>
      <c r="E14" s="2">
        <f>'Player-Wise Data'!E14</f>
        <v>65</v>
      </c>
      <c r="F14" s="2">
        <f>'Player-Wise Data'!F14</f>
        <v>715</v>
      </c>
      <c r="G14" s="2">
        <f>'Player-Wise Data'!G14</f>
        <v>59</v>
      </c>
      <c r="H14" s="2">
        <f>'Player-Wise Data'!H14</f>
        <v>97</v>
      </c>
      <c r="I14" s="35">
        <f t="shared" si="0"/>
        <v>11</v>
      </c>
      <c r="J14" s="22">
        <f t="shared" si="1"/>
        <v>0.90769230769230769</v>
      </c>
      <c r="K14" s="99">
        <f t="shared" si="2"/>
        <v>1.4923076923076923</v>
      </c>
      <c r="L14" s="24">
        <f t="shared" si="3"/>
        <v>3300000</v>
      </c>
    </row>
    <row r="15" spans="1:12" ht="15" customHeight="1" x14ac:dyDescent="0.35">
      <c r="B15" s="32" t="str">
        <f>'Player-Wise Data'!B15</f>
        <v>Beta</v>
      </c>
      <c r="C15" s="51" t="str">
        <f>'Player-Wise Data'!C15</f>
        <v>Anaya Hicks</v>
      </c>
      <c r="D15" s="6" t="str">
        <f>'Player-Wise Data'!D15</f>
        <v>Bowler</v>
      </c>
      <c r="E15" s="2">
        <f>'Player-Wise Data'!E15</f>
        <v>210</v>
      </c>
      <c r="F15" s="2">
        <f>'Player-Wise Data'!F15</f>
        <v>1050</v>
      </c>
      <c r="G15" s="2">
        <f>'Player-Wise Data'!G15</f>
        <v>973</v>
      </c>
      <c r="H15" s="2">
        <f>'Player-Wise Data'!H15</f>
        <v>175</v>
      </c>
      <c r="I15" s="35">
        <f t="shared" si="0"/>
        <v>5</v>
      </c>
      <c r="J15" s="22">
        <f t="shared" si="1"/>
        <v>4.6333333333333337</v>
      </c>
      <c r="K15" s="99">
        <f t="shared" si="2"/>
        <v>0.83333333333333337</v>
      </c>
      <c r="L15" s="24">
        <f t="shared" si="3"/>
        <v>6275000</v>
      </c>
    </row>
    <row r="16" spans="1:12" ht="15" customHeight="1" x14ac:dyDescent="0.35">
      <c r="B16" s="32" t="str">
        <f>'Player-Wise Data'!B16</f>
        <v>Beta</v>
      </c>
      <c r="C16" s="51" t="str">
        <f>'Player-Wise Data'!C16</f>
        <v>Lena Hardy</v>
      </c>
      <c r="D16" s="6" t="str">
        <f>'Player-Wise Data'!D16</f>
        <v>Bowler</v>
      </c>
      <c r="E16" s="2">
        <f>'Player-Wise Data'!E16</f>
        <v>67</v>
      </c>
      <c r="F16" s="2">
        <f>'Player-Wise Data'!F16</f>
        <v>1340</v>
      </c>
      <c r="G16" s="2">
        <f>'Player-Wise Data'!G16</f>
        <v>16</v>
      </c>
      <c r="H16" s="2">
        <f>'Player-Wise Data'!H16</f>
        <v>8</v>
      </c>
      <c r="I16" s="35">
        <f t="shared" si="0"/>
        <v>20</v>
      </c>
      <c r="J16" s="22">
        <f t="shared" si="1"/>
        <v>0.23880597014925373</v>
      </c>
      <c r="K16" s="99">
        <f t="shared" si="2"/>
        <v>0.11940298507462686</v>
      </c>
      <c r="L16" s="24">
        <f t="shared" si="3"/>
        <v>2500000</v>
      </c>
    </row>
    <row r="17" spans="2:12" ht="15" customHeight="1" x14ac:dyDescent="0.35">
      <c r="B17" s="32" t="str">
        <f>'Player-Wise Data'!B17</f>
        <v>Beta</v>
      </c>
      <c r="C17" s="51" t="str">
        <f>'Player-Wise Data'!C17</f>
        <v>Alannah Hancock</v>
      </c>
      <c r="D17" s="6" t="str">
        <f>'Player-Wise Data'!D17</f>
        <v>Bowler</v>
      </c>
      <c r="E17" s="2">
        <f>'Player-Wise Data'!E17</f>
        <v>269</v>
      </c>
      <c r="F17" s="2">
        <f>'Player-Wise Data'!F17</f>
        <v>2421</v>
      </c>
      <c r="G17" s="2">
        <f>'Player-Wise Data'!G17</f>
        <v>1066</v>
      </c>
      <c r="H17" s="2">
        <f>'Player-Wise Data'!H17</f>
        <v>148</v>
      </c>
      <c r="I17" s="35">
        <f t="shared" si="0"/>
        <v>9</v>
      </c>
      <c r="J17" s="22">
        <f t="shared" si="1"/>
        <v>3.962825278810409</v>
      </c>
      <c r="K17" s="99">
        <f t="shared" si="2"/>
        <v>0.55018587360594795</v>
      </c>
      <c r="L17" s="24">
        <f t="shared" si="3"/>
        <v>5950000</v>
      </c>
    </row>
    <row r="18" spans="2:12" ht="15" customHeight="1" x14ac:dyDescent="0.35">
      <c r="B18" s="32" t="str">
        <f>'Player-Wise Data'!B18</f>
        <v>Beta</v>
      </c>
      <c r="C18" s="51" t="str">
        <f>'Player-Wise Data'!C18</f>
        <v>Alexa Walker</v>
      </c>
      <c r="D18" s="6" t="str">
        <f>'Player-Wise Data'!D18</f>
        <v>Batsman</v>
      </c>
      <c r="E18" s="2">
        <f>'Player-Wise Data'!E18</f>
        <v>294</v>
      </c>
      <c r="F18" s="2">
        <f>'Player-Wise Data'!F18</f>
        <v>15876</v>
      </c>
      <c r="G18" s="2">
        <f>'Player-Wise Data'!G18</f>
        <v>0</v>
      </c>
      <c r="H18" s="2">
        <f>'Player-Wise Data'!H18</f>
        <v>326</v>
      </c>
      <c r="I18" s="35">
        <f t="shared" si="0"/>
        <v>54</v>
      </c>
      <c r="J18" s="22">
        <f t="shared" si="1"/>
        <v>0</v>
      </c>
      <c r="K18" s="99">
        <f t="shared" si="2"/>
        <v>1.1088435374149659</v>
      </c>
      <c r="L18" s="24">
        <f t="shared" si="3"/>
        <v>4275000</v>
      </c>
    </row>
    <row r="19" spans="2:12" ht="15" customHeight="1" x14ac:dyDescent="0.35">
      <c r="B19" s="32" t="str">
        <f>'Player-Wise Data'!B19</f>
        <v>Beta</v>
      </c>
      <c r="C19" s="51" t="str">
        <f>'Player-Wise Data'!C19</f>
        <v>Jameson Phelps</v>
      </c>
      <c r="D19" s="6" t="str">
        <f>'Player-Wise Data'!D19</f>
        <v>Batsman</v>
      </c>
      <c r="E19" s="2">
        <f>'Player-Wise Data'!E19</f>
        <v>274</v>
      </c>
      <c r="F19" s="2">
        <f>'Player-Wise Data'!F19</f>
        <v>18358</v>
      </c>
      <c r="G19" s="2">
        <f>'Player-Wise Data'!G19</f>
        <v>230</v>
      </c>
      <c r="H19" s="2">
        <f>'Player-Wise Data'!H19</f>
        <v>274</v>
      </c>
      <c r="I19" s="35">
        <f t="shared" si="0"/>
        <v>67</v>
      </c>
      <c r="J19" s="22">
        <f t="shared" si="1"/>
        <v>0.83941605839416056</v>
      </c>
      <c r="K19" s="99">
        <f t="shared" si="2"/>
        <v>1</v>
      </c>
      <c r="L19" s="24">
        <f t="shared" si="3"/>
        <v>7300000</v>
      </c>
    </row>
    <row r="20" spans="2:12" ht="15" customHeight="1" x14ac:dyDescent="0.35">
      <c r="B20" s="32" t="str">
        <f>'Player-Wise Data'!B20</f>
        <v>Beta</v>
      </c>
      <c r="C20" s="51" t="str">
        <f>'Player-Wise Data'!C20</f>
        <v>Vaughn Conley</v>
      </c>
      <c r="D20" s="6" t="str">
        <f>'Player-Wise Data'!D20</f>
        <v>Batsman</v>
      </c>
      <c r="E20" s="2">
        <f>'Player-Wise Data'!E20</f>
        <v>110</v>
      </c>
      <c r="F20" s="2">
        <f>'Player-Wise Data'!F20</f>
        <v>7700</v>
      </c>
      <c r="G20" s="2">
        <f>'Player-Wise Data'!G20</f>
        <v>0</v>
      </c>
      <c r="H20" s="2">
        <f>'Player-Wise Data'!H20</f>
        <v>93</v>
      </c>
      <c r="I20" s="35">
        <f t="shared" si="0"/>
        <v>70</v>
      </c>
      <c r="J20" s="22">
        <f t="shared" si="1"/>
        <v>0</v>
      </c>
      <c r="K20" s="99">
        <f t="shared" si="2"/>
        <v>0.84545454545454546</v>
      </c>
      <c r="L20" s="24">
        <f t="shared" si="3"/>
        <v>4400000</v>
      </c>
    </row>
    <row r="21" spans="2:12" ht="15" customHeight="1" x14ac:dyDescent="0.35">
      <c r="B21" s="32" t="str">
        <f>'Player-Wise Data'!B21</f>
        <v>Beta</v>
      </c>
      <c r="C21" s="51" t="str">
        <f>'Player-Wise Data'!C21</f>
        <v>Susan Powell</v>
      </c>
      <c r="D21" s="6" t="str">
        <f>'Player-Wise Data'!D21</f>
        <v>Batsman</v>
      </c>
      <c r="E21" s="2">
        <f>'Player-Wise Data'!E21</f>
        <v>16</v>
      </c>
      <c r="F21" s="2">
        <f>'Player-Wise Data'!F21</f>
        <v>800</v>
      </c>
      <c r="G21" s="2">
        <f>'Player-Wise Data'!G21</f>
        <v>0</v>
      </c>
      <c r="H21" s="2">
        <f>'Player-Wise Data'!H21</f>
        <v>19</v>
      </c>
      <c r="I21" s="35">
        <f t="shared" si="0"/>
        <v>50</v>
      </c>
      <c r="J21" s="22">
        <f t="shared" si="1"/>
        <v>0</v>
      </c>
      <c r="K21" s="99">
        <f t="shared" si="2"/>
        <v>1.1875</v>
      </c>
      <c r="L21" s="24">
        <f t="shared" si="3"/>
        <v>3425000</v>
      </c>
    </row>
    <row r="22" spans="2:12" ht="15" customHeight="1" x14ac:dyDescent="0.35">
      <c r="B22" s="32" t="str">
        <f>'Player-Wise Data'!B22</f>
        <v>Beta</v>
      </c>
      <c r="C22" s="51" t="str">
        <f>'Player-Wise Data'!C22</f>
        <v>Karen Green</v>
      </c>
      <c r="D22" s="6" t="str">
        <f>'Player-Wise Data'!D22</f>
        <v>All-Rounder</v>
      </c>
      <c r="E22" s="2">
        <f>'Player-Wise Data'!E22</f>
        <v>214</v>
      </c>
      <c r="F22" s="2">
        <f>'Player-Wise Data'!F22</f>
        <v>9202</v>
      </c>
      <c r="G22" s="2">
        <f>'Player-Wise Data'!G22</f>
        <v>190</v>
      </c>
      <c r="H22" s="2">
        <f>'Player-Wise Data'!H22</f>
        <v>429</v>
      </c>
      <c r="I22" s="35">
        <f t="shared" si="0"/>
        <v>43</v>
      </c>
      <c r="J22" s="22">
        <f t="shared" si="1"/>
        <v>0.88785046728971961</v>
      </c>
      <c r="K22" s="99">
        <f t="shared" si="2"/>
        <v>2.0046728971962615</v>
      </c>
      <c r="L22" s="24">
        <f t="shared" si="3"/>
        <v>7050000</v>
      </c>
    </row>
    <row r="23" spans="2:12" ht="15" customHeight="1" x14ac:dyDescent="0.35">
      <c r="B23" s="32" t="str">
        <f>'Player-Wise Data'!B23</f>
        <v>Beta</v>
      </c>
      <c r="C23" s="51" t="str">
        <f>'Player-Wise Data'!C23</f>
        <v>Sadie Black</v>
      </c>
      <c r="D23" s="6" t="str">
        <f>'Player-Wise Data'!D23</f>
        <v>All-Rounder</v>
      </c>
      <c r="E23" s="2">
        <f>'Player-Wise Data'!E23</f>
        <v>67</v>
      </c>
      <c r="F23" s="2">
        <f>'Player-Wise Data'!F23</f>
        <v>1809</v>
      </c>
      <c r="G23" s="2">
        <f>'Player-Wise Data'!G23</f>
        <v>8</v>
      </c>
      <c r="H23" s="2">
        <f>'Player-Wise Data'!H23</f>
        <v>59</v>
      </c>
      <c r="I23" s="35">
        <f t="shared" si="0"/>
        <v>27</v>
      </c>
      <c r="J23" s="22">
        <f t="shared" si="1"/>
        <v>0.11940298507462686</v>
      </c>
      <c r="K23" s="99">
        <f t="shared" si="2"/>
        <v>0.88059701492537312</v>
      </c>
      <c r="L23" s="24">
        <f t="shared" si="3"/>
        <v>3100000</v>
      </c>
    </row>
    <row r="24" spans="2:12" ht="15" customHeight="1" x14ac:dyDescent="0.35">
      <c r="B24" s="32" t="str">
        <f>'Player-Wise Data'!B24</f>
        <v>Beta</v>
      </c>
      <c r="C24" s="51" t="str">
        <f>'Player-Wise Data'!C24</f>
        <v>Belinda Conrad</v>
      </c>
      <c r="D24" s="6" t="str">
        <f>'Player-Wise Data'!D24</f>
        <v>Wicketkeeper</v>
      </c>
      <c r="E24" s="2">
        <f>'Player-Wise Data'!E24</f>
        <v>265</v>
      </c>
      <c r="F24" s="2">
        <f>'Player-Wise Data'!F24</f>
        <v>9805</v>
      </c>
      <c r="G24" s="2">
        <f>'Player-Wise Data'!G24</f>
        <v>0</v>
      </c>
      <c r="H24" s="2">
        <f>'Player-Wise Data'!H24</f>
        <v>826.66666666666663</v>
      </c>
      <c r="I24" s="35">
        <f t="shared" si="0"/>
        <v>37</v>
      </c>
      <c r="J24" s="22">
        <f t="shared" si="1"/>
        <v>0</v>
      </c>
      <c r="K24" s="99">
        <f t="shared" si="2"/>
        <v>3.1194968553459117</v>
      </c>
      <c r="L24" s="24">
        <f t="shared" si="3"/>
        <v>6225000</v>
      </c>
    </row>
    <row r="25" spans="2:12" ht="15" customHeight="1" x14ac:dyDescent="0.35">
      <c r="B25" s="32" t="str">
        <f>'Player-Wise Data'!B25</f>
        <v>Gamma</v>
      </c>
      <c r="C25" s="51" t="str">
        <f>'Player-Wise Data'!C25</f>
        <v>Jordyn Nunez</v>
      </c>
      <c r="D25" s="6" t="str">
        <f>'Player-Wise Data'!D25</f>
        <v>Bowler</v>
      </c>
      <c r="E25" s="2">
        <f>'Player-Wise Data'!E25</f>
        <v>278</v>
      </c>
      <c r="F25" s="2">
        <f>'Player-Wise Data'!F25</f>
        <v>5004</v>
      </c>
      <c r="G25" s="2">
        <f>'Player-Wise Data'!G25</f>
        <v>59</v>
      </c>
      <c r="H25" s="2">
        <f>'Player-Wise Data'!H25</f>
        <v>362</v>
      </c>
      <c r="I25" s="35">
        <f t="shared" si="0"/>
        <v>18</v>
      </c>
      <c r="J25" s="22">
        <f t="shared" si="1"/>
        <v>0.21223021582733814</v>
      </c>
      <c r="K25" s="99">
        <f t="shared" si="2"/>
        <v>1.3021582733812949</v>
      </c>
      <c r="L25" s="24">
        <f t="shared" si="3"/>
        <v>3675000</v>
      </c>
    </row>
    <row r="26" spans="2:12" ht="15" customHeight="1" x14ac:dyDescent="0.35">
      <c r="B26" s="32" t="str">
        <f>'Player-Wise Data'!B26</f>
        <v>Gamma</v>
      </c>
      <c r="C26" s="51" t="str">
        <f>'Player-Wise Data'!C26</f>
        <v>Quentin Pena</v>
      </c>
      <c r="D26" s="6" t="str">
        <f>'Player-Wise Data'!D26</f>
        <v>Bowler</v>
      </c>
      <c r="E26" s="2">
        <f>'Player-Wise Data'!E26</f>
        <v>249</v>
      </c>
      <c r="F26" s="2">
        <f>'Player-Wise Data'!F26</f>
        <v>5727</v>
      </c>
      <c r="G26" s="2">
        <f>'Player-Wise Data'!G26</f>
        <v>957</v>
      </c>
      <c r="H26" s="2">
        <f>'Player-Wise Data'!H26</f>
        <v>50</v>
      </c>
      <c r="I26" s="35">
        <f t="shared" si="0"/>
        <v>23</v>
      </c>
      <c r="J26" s="22">
        <f t="shared" si="1"/>
        <v>3.8433734939759034</v>
      </c>
      <c r="K26" s="99">
        <f t="shared" si="2"/>
        <v>0.20080321285140562</v>
      </c>
      <c r="L26" s="24">
        <f t="shared" si="3"/>
        <v>6925000</v>
      </c>
    </row>
    <row r="27" spans="2:12" ht="15" customHeight="1" x14ac:dyDescent="0.35">
      <c r="B27" s="32" t="str">
        <f>'Player-Wise Data'!B27</f>
        <v>Gamma</v>
      </c>
      <c r="C27" s="51" t="str">
        <f>'Player-Wise Data'!C27</f>
        <v>Kayley Graves</v>
      </c>
      <c r="D27" s="6" t="str">
        <f>'Player-Wise Data'!D27</f>
        <v>Bowler</v>
      </c>
      <c r="E27" s="2">
        <f>'Player-Wise Data'!E27</f>
        <v>40</v>
      </c>
      <c r="F27" s="2">
        <f>'Player-Wise Data'!F27</f>
        <v>280</v>
      </c>
      <c r="G27" s="2">
        <f>'Player-Wise Data'!G27</f>
        <v>17</v>
      </c>
      <c r="H27" s="2">
        <f>'Player-Wise Data'!H27</f>
        <v>79</v>
      </c>
      <c r="I27" s="35">
        <f t="shared" si="0"/>
        <v>7</v>
      </c>
      <c r="J27" s="22">
        <f t="shared" si="1"/>
        <v>0.42499999999999999</v>
      </c>
      <c r="K27" s="99">
        <f t="shared" si="2"/>
        <v>1.9750000000000001</v>
      </c>
      <c r="L27" s="24">
        <f t="shared" si="3"/>
        <v>2700000</v>
      </c>
    </row>
    <row r="28" spans="2:12" ht="15" customHeight="1" x14ac:dyDescent="0.35">
      <c r="B28" s="32" t="str">
        <f>'Player-Wise Data'!B28</f>
        <v>Gamma</v>
      </c>
      <c r="C28" s="51" t="str">
        <f>'Player-Wise Data'!C28</f>
        <v>Leroy Curry</v>
      </c>
      <c r="D28" s="6" t="str">
        <f>'Player-Wise Data'!D28</f>
        <v>Bowler</v>
      </c>
      <c r="E28" s="2">
        <f>'Player-Wise Data'!E28</f>
        <v>297</v>
      </c>
      <c r="F28" s="2">
        <f>'Player-Wise Data'!F28</f>
        <v>7425</v>
      </c>
      <c r="G28" s="2">
        <f>'Player-Wise Data'!G28</f>
        <v>355</v>
      </c>
      <c r="H28" s="2">
        <f>'Player-Wise Data'!H28</f>
        <v>58</v>
      </c>
      <c r="I28" s="35">
        <f t="shared" si="0"/>
        <v>25</v>
      </c>
      <c r="J28" s="22">
        <f t="shared" si="1"/>
        <v>1.1952861952861953</v>
      </c>
      <c r="K28" s="99">
        <f t="shared" si="2"/>
        <v>0.19528619528619529</v>
      </c>
      <c r="L28" s="24">
        <f t="shared" si="3"/>
        <v>4575000</v>
      </c>
    </row>
    <row r="29" spans="2:12" ht="15" customHeight="1" x14ac:dyDescent="0.35">
      <c r="B29" s="32" t="str">
        <f>'Player-Wise Data'!B29</f>
        <v>Gamma</v>
      </c>
      <c r="C29" s="51" t="str">
        <f>'Player-Wise Data'!C29</f>
        <v>Korbin Levy</v>
      </c>
      <c r="D29" s="6" t="str">
        <f>'Player-Wise Data'!D29</f>
        <v>Batsman</v>
      </c>
      <c r="E29" s="2">
        <f>'Player-Wise Data'!E29</f>
        <v>158</v>
      </c>
      <c r="F29" s="2">
        <f>'Player-Wise Data'!F29</f>
        <v>8216</v>
      </c>
      <c r="G29" s="2">
        <f>'Player-Wise Data'!G29</f>
        <v>0</v>
      </c>
      <c r="H29" s="2">
        <f>'Player-Wise Data'!H29</f>
        <v>326</v>
      </c>
      <c r="I29" s="35">
        <f t="shared" si="0"/>
        <v>52</v>
      </c>
      <c r="J29" s="22">
        <f t="shared" si="1"/>
        <v>0</v>
      </c>
      <c r="K29" s="99">
        <f t="shared" si="2"/>
        <v>2.0632911392405062</v>
      </c>
      <c r="L29" s="24">
        <f t="shared" si="3"/>
        <v>4550000</v>
      </c>
    </row>
    <row r="30" spans="2:12" ht="15" customHeight="1" x14ac:dyDescent="0.35">
      <c r="B30" s="32" t="str">
        <f>'Player-Wise Data'!B30</f>
        <v>Gamma</v>
      </c>
      <c r="C30" s="51" t="str">
        <f>'Player-Wise Data'!C30</f>
        <v>Sanaa Buchanan</v>
      </c>
      <c r="D30" s="6" t="str">
        <f>'Player-Wise Data'!D30</f>
        <v>Batsman</v>
      </c>
      <c r="E30" s="2">
        <f>'Player-Wise Data'!E30</f>
        <v>227</v>
      </c>
      <c r="F30" s="2">
        <f>'Player-Wise Data'!F30</f>
        <v>15436</v>
      </c>
      <c r="G30" s="2">
        <f>'Player-Wise Data'!G30</f>
        <v>345</v>
      </c>
      <c r="H30" s="2">
        <f>'Player-Wise Data'!H30</f>
        <v>309</v>
      </c>
      <c r="I30" s="35">
        <f t="shared" si="0"/>
        <v>68</v>
      </c>
      <c r="J30" s="22">
        <f t="shared" si="1"/>
        <v>1.5198237885462555</v>
      </c>
      <c r="K30" s="99">
        <f t="shared" si="2"/>
        <v>1.3612334801762114</v>
      </c>
      <c r="L30" s="24">
        <f t="shared" si="3"/>
        <v>9550000</v>
      </c>
    </row>
    <row r="31" spans="2:12" ht="15" customHeight="1" x14ac:dyDescent="0.35">
      <c r="B31" s="32" t="str">
        <f>'Player-Wise Data'!B31</f>
        <v>Gamma</v>
      </c>
      <c r="C31" s="51" t="str">
        <f>'Player-Wise Data'!C31</f>
        <v>Ben Parrish</v>
      </c>
      <c r="D31" s="6" t="str">
        <f>'Player-Wise Data'!D31</f>
        <v>Batsman</v>
      </c>
      <c r="E31" s="2">
        <f>'Player-Wise Data'!E31</f>
        <v>273</v>
      </c>
      <c r="F31" s="2">
        <f>'Player-Wise Data'!F31</f>
        <v>18564</v>
      </c>
      <c r="G31" s="2">
        <f>'Player-Wise Data'!G31</f>
        <v>0</v>
      </c>
      <c r="H31" s="2">
        <f>'Player-Wise Data'!H31</f>
        <v>419</v>
      </c>
      <c r="I31" s="35">
        <f t="shared" si="0"/>
        <v>68</v>
      </c>
      <c r="J31" s="22">
        <f t="shared" si="1"/>
        <v>0</v>
      </c>
      <c r="K31" s="99">
        <f t="shared" si="2"/>
        <v>1.5347985347985349</v>
      </c>
      <c r="L31" s="24">
        <f t="shared" si="3"/>
        <v>5225000</v>
      </c>
    </row>
    <row r="32" spans="2:12" ht="15" customHeight="1" x14ac:dyDescent="0.35">
      <c r="B32" s="32" t="str">
        <f>'Player-Wise Data'!B32</f>
        <v>Gamma</v>
      </c>
      <c r="C32" s="51" t="str">
        <f>'Player-Wise Data'!C32</f>
        <v>Nico West</v>
      </c>
      <c r="D32" s="6" t="str">
        <f>'Player-Wise Data'!D32</f>
        <v>Batsman</v>
      </c>
      <c r="E32" s="2">
        <f>'Player-Wise Data'!E32</f>
        <v>298</v>
      </c>
      <c r="F32" s="2">
        <f>'Player-Wise Data'!F32</f>
        <v>19966</v>
      </c>
      <c r="G32" s="2">
        <f>'Player-Wise Data'!G32</f>
        <v>0</v>
      </c>
      <c r="H32" s="2">
        <f>'Player-Wise Data'!H32</f>
        <v>186</v>
      </c>
      <c r="I32" s="35">
        <f t="shared" si="0"/>
        <v>67</v>
      </c>
      <c r="J32" s="22">
        <f t="shared" si="1"/>
        <v>0</v>
      </c>
      <c r="K32" s="99">
        <f t="shared" si="2"/>
        <v>0.62416107382550334</v>
      </c>
      <c r="L32" s="24">
        <f t="shared" si="3"/>
        <v>4575000</v>
      </c>
    </row>
    <row r="33" spans="2:12" ht="15" customHeight="1" x14ac:dyDescent="0.35">
      <c r="B33" s="32" t="str">
        <f>'Player-Wise Data'!B33</f>
        <v>Gamma</v>
      </c>
      <c r="C33" s="51" t="str">
        <f>'Player-Wise Data'!C33</f>
        <v>Jayla Williams</v>
      </c>
      <c r="D33" s="6" t="str">
        <f>'Player-Wise Data'!D33</f>
        <v>All-Rounder</v>
      </c>
      <c r="E33" s="2">
        <f>'Player-Wise Data'!E33</f>
        <v>253</v>
      </c>
      <c r="F33" s="2">
        <f>'Player-Wise Data'!F33</f>
        <v>7084</v>
      </c>
      <c r="G33" s="2">
        <f>'Player-Wise Data'!G33</f>
        <v>5</v>
      </c>
      <c r="H33" s="2">
        <f>'Player-Wise Data'!H33</f>
        <v>446</v>
      </c>
      <c r="I33" s="35">
        <f t="shared" si="0"/>
        <v>28</v>
      </c>
      <c r="J33" s="22">
        <f t="shared" si="1"/>
        <v>1.9762845849802372E-2</v>
      </c>
      <c r="K33" s="99">
        <f t="shared" si="2"/>
        <v>1.7628458498023716</v>
      </c>
      <c r="L33" s="24">
        <f t="shared" si="3"/>
        <v>4100000</v>
      </c>
    </row>
    <row r="34" spans="2:12" ht="15" customHeight="1" x14ac:dyDescent="0.35">
      <c r="B34" s="32" t="str">
        <f>'Player-Wise Data'!B34</f>
        <v>Gamma</v>
      </c>
      <c r="C34" s="51" t="str">
        <f>'Player-Wise Data'!C34</f>
        <v>Jamari Stark</v>
      </c>
      <c r="D34" s="6" t="str">
        <f>'Player-Wise Data'!D34</f>
        <v>All-Rounder</v>
      </c>
      <c r="E34" s="2">
        <f>'Player-Wise Data'!E34</f>
        <v>166</v>
      </c>
      <c r="F34" s="2">
        <f>'Player-Wise Data'!F34</f>
        <v>4482</v>
      </c>
      <c r="G34" s="2">
        <f>'Player-Wise Data'!G34</f>
        <v>133</v>
      </c>
      <c r="H34" s="2">
        <f>'Player-Wise Data'!H34</f>
        <v>308</v>
      </c>
      <c r="I34" s="35">
        <f t="shared" si="0"/>
        <v>27</v>
      </c>
      <c r="J34" s="22">
        <f t="shared" si="1"/>
        <v>0.8012048192771084</v>
      </c>
      <c r="K34" s="99">
        <f t="shared" si="2"/>
        <v>1.8554216867469879</v>
      </c>
      <c r="L34" s="24">
        <f t="shared" si="3"/>
        <v>5425000</v>
      </c>
    </row>
    <row r="35" spans="2:12" ht="15" customHeight="1" x14ac:dyDescent="0.35">
      <c r="B35" s="32" t="str">
        <f>'Player-Wise Data'!B35</f>
        <v>Gamma</v>
      </c>
      <c r="C35" s="51" t="str">
        <f>'Player-Wise Data'!C35</f>
        <v>Jazlene Fleming</v>
      </c>
      <c r="D35" s="6" t="str">
        <f>'Player-Wise Data'!D35</f>
        <v>Wicketkeeper</v>
      </c>
      <c r="E35" s="2">
        <f>'Player-Wise Data'!E35</f>
        <v>284</v>
      </c>
      <c r="F35" s="2">
        <f>'Player-Wise Data'!F35</f>
        <v>5964</v>
      </c>
      <c r="G35" s="2">
        <f>'Player-Wise Data'!G35</f>
        <v>0</v>
      </c>
      <c r="H35" s="2">
        <f>'Player-Wise Data'!H35</f>
        <v>744</v>
      </c>
      <c r="I35" s="35">
        <f t="shared" ref="I35:I66" si="4">F35/$E35</f>
        <v>21</v>
      </c>
      <c r="J35" s="22">
        <f t="shared" ref="J35:J66" si="5">G35/$E35</f>
        <v>0</v>
      </c>
      <c r="K35" s="99">
        <f t="shared" ref="K35:K66" si="6">H35/$E35</f>
        <v>2.619718309859155</v>
      </c>
      <c r="L35" s="24">
        <f t="shared" ref="L35:L66" si="7">MROUND((VLOOKUP(D35,Points_Table,MATCH(E$2,Points_Table_Match,0),0)*E35+VLOOKUP(D35,Points_Table,MATCH(I$2,Points_Table_Match,0),0)*I35 + VLOOKUP(D35,Points_Table,MATCH(J$2,Points_Table_Match,0),0)*J35+VLOOKUP(D35,Points_Table,MATCH(K$2,Points_Table_Match,0),0)*K35)*Price_Per_Point,Price_Rounding)</f>
        <v>4625000</v>
      </c>
    </row>
    <row r="36" spans="2:12" ht="15" customHeight="1" x14ac:dyDescent="0.35">
      <c r="B36" s="32" t="str">
        <f>'Player-Wise Data'!B36</f>
        <v>Delta</v>
      </c>
      <c r="C36" s="51" t="str">
        <f>'Player-Wise Data'!C36</f>
        <v>Raymond Velez</v>
      </c>
      <c r="D36" s="6" t="str">
        <f>'Player-Wise Data'!D36</f>
        <v>Bowler</v>
      </c>
      <c r="E36" s="2">
        <f>'Player-Wise Data'!E36</f>
        <v>285</v>
      </c>
      <c r="F36" s="2">
        <f>'Player-Wise Data'!F36</f>
        <v>6555</v>
      </c>
      <c r="G36" s="2">
        <f>'Player-Wise Data'!G36</f>
        <v>846</v>
      </c>
      <c r="H36" s="2">
        <f>'Player-Wise Data'!H36</f>
        <v>67</v>
      </c>
      <c r="I36" s="35">
        <f t="shared" si="4"/>
        <v>23</v>
      </c>
      <c r="J36" s="22">
        <f t="shared" si="5"/>
        <v>2.9684210526315788</v>
      </c>
      <c r="K36" s="99">
        <f t="shared" si="6"/>
        <v>0.23508771929824562</v>
      </c>
      <c r="L36" s="24">
        <f t="shared" si="7"/>
        <v>6150000</v>
      </c>
    </row>
    <row r="37" spans="2:12" ht="15" customHeight="1" x14ac:dyDescent="0.35">
      <c r="B37" s="32" t="str">
        <f>'Player-Wise Data'!B37</f>
        <v>Delta</v>
      </c>
      <c r="C37" s="51" t="str">
        <f>'Player-Wise Data'!C37</f>
        <v>Fisher Park</v>
      </c>
      <c r="D37" s="6" t="str">
        <f>'Player-Wise Data'!D37</f>
        <v>Bowler</v>
      </c>
      <c r="E37" s="2">
        <f>'Player-Wise Data'!E37</f>
        <v>137</v>
      </c>
      <c r="F37" s="2">
        <f>'Player-Wise Data'!F37</f>
        <v>1370</v>
      </c>
      <c r="G37" s="2">
        <f>'Player-Wise Data'!G37</f>
        <v>291</v>
      </c>
      <c r="H37" s="2">
        <f>'Player-Wise Data'!H37</f>
        <v>67</v>
      </c>
      <c r="I37" s="35">
        <f t="shared" si="4"/>
        <v>10</v>
      </c>
      <c r="J37" s="22">
        <f t="shared" si="5"/>
        <v>2.1240875912408761</v>
      </c>
      <c r="K37" s="99">
        <f t="shared" si="6"/>
        <v>0.48905109489051096</v>
      </c>
      <c r="L37" s="24">
        <f t="shared" si="7"/>
        <v>3825000</v>
      </c>
    </row>
    <row r="38" spans="2:12" ht="15" customHeight="1" x14ac:dyDescent="0.35">
      <c r="B38" s="32" t="str">
        <f>'Player-Wise Data'!B38</f>
        <v>Delta</v>
      </c>
      <c r="C38" s="51" t="str">
        <f>'Player-Wise Data'!C38</f>
        <v>Spencer Drake</v>
      </c>
      <c r="D38" s="6" t="str">
        <f>'Player-Wise Data'!D38</f>
        <v>Bowler</v>
      </c>
      <c r="E38" s="2">
        <f>'Player-Wise Data'!E38</f>
        <v>148</v>
      </c>
      <c r="F38" s="2">
        <f>'Player-Wise Data'!F38</f>
        <v>2220</v>
      </c>
      <c r="G38" s="2">
        <f>'Player-Wise Data'!G38</f>
        <v>434</v>
      </c>
      <c r="H38" s="2">
        <f>'Player-Wise Data'!H38</f>
        <v>92</v>
      </c>
      <c r="I38" s="35">
        <f t="shared" si="4"/>
        <v>15</v>
      </c>
      <c r="J38" s="22">
        <f t="shared" si="5"/>
        <v>2.9324324324324325</v>
      </c>
      <c r="K38" s="99">
        <f t="shared" si="6"/>
        <v>0.6216216216216216</v>
      </c>
      <c r="L38" s="24">
        <f t="shared" si="7"/>
        <v>5275000</v>
      </c>
    </row>
    <row r="39" spans="2:12" ht="15" customHeight="1" x14ac:dyDescent="0.35">
      <c r="B39" s="32" t="str">
        <f>'Player-Wise Data'!B39</f>
        <v>Delta</v>
      </c>
      <c r="C39" s="51" t="str">
        <f>'Player-Wise Data'!C39</f>
        <v>Joselyn Madden</v>
      </c>
      <c r="D39" s="6" t="str">
        <f>'Player-Wise Data'!D39</f>
        <v>Bowler</v>
      </c>
      <c r="E39" s="2">
        <f>'Player-Wise Data'!E39</f>
        <v>17</v>
      </c>
      <c r="F39" s="2">
        <f>'Player-Wise Data'!F39</f>
        <v>510</v>
      </c>
      <c r="G39" s="2">
        <f>'Player-Wise Data'!G39</f>
        <v>7</v>
      </c>
      <c r="H39" s="2">
        <f>'Player-Wise Data'!H39</f>
        <v>52</v>
      </c>
      <c r="I39" s="35">
        <f t="shared" si="4"/>
        <v>30</v>
      </c>
      <c r="J39" s="22">
        <f t="shared" si="5"/>
        <v>0.41176470588235292</v>
      </c>
      <c r="K39" s="99">
        <f t="shared" si="6"/>
        <v>3.0588235294117645</v>
      </c>
      <c r="L39" s="24">
        <f t="shared" si="7"/>
        <v>5750000</v>
      </c>
    </row>
    <row r="40" spans="2:12" ht="15" customHeight="1" x14ac:dyDescent="0.35">
      <c r="B40" s="32" t="str">
        <f>'Player-Wise Data'!B40</f>
        <v>Delta</v>
      </c>
      <c r="C40" s="51" t="str">
        <f>'Player-Wise Data'!C40</f>
        <v>Dale Webb</v>
      </c>
      <c r="D40" s="6" t="str">
        <f>'Player-Wise Data'!D40</f>
        <v>Batsman</v>
      </c>
      <c r="E40" s="2">
        <f>'Player-Wise Data'!E40</f>
        <v>186</v>
      </c>
      <c r="F40" s="2">
        <f>'Player-Wise Data'!F40</f>
        <v>5580</v>
      </c>
      <c r="G40" s="2">
        <f>'Player-Wise Data'!G40</f>
        <v>170</v>
      </c>
      <c r="H40" s="2">
        <f>'Player-Wise Data'!H40</f>
        <v>228</v>
      </c>
      <c r="I40" s="35">
        <f t="shared" si="4"/>
        <v>30</v>
      </c>
      <c r="J40" s="22">
        <f t="shared" si="5"/>
        <v>0.91397849462365588</v>
      </c>
      <c r="K40" s="99">
        <f t="shared" si="6"/>
        <v>1.2258064516129032</v>
      </c>
      <c r="L40" s="24">
        <f t="shared" si="7"/>
        <v>5625000</v>
      </c>
    </row>
    <row r="41" spans="2:12" ht="15" customHeight="1" x14ac:dyDescent="0.35">
      <c r="B41" s="32" t="str">
        <f>'Player-Wise Data'!B41</f>
        <v>Delta</v>
      </c>
      <c r="C41" s="51" t="str">
        <f>'Player-Wise Data'!C41</f>
        <v>Ulises Cabrera</v>
      </c>
      <c r="D41" s="6" t="str">
        <f>'Player-Wise Data'!D41</f>
        <v>Batsman</v>
      </c>
      <c r="E41" s="2">
        <f>'Player-Wise Data'!E41</f>
        <v>83</v>
      </c>
      <c r="F41" s="2">
        <f>'Player-Wise Data'!F41</f>
        <v>5810</v>
      </c>
      <c r="G41" s="2">
        <f>'Player-Wise Data'!G41</f>
        <v>0</v>
      </c>
      <c r="H41" s="2">
        <f>'Player-Wise Data'!H41</f>
        <v>87</v>
      </c>
      <c r="I41" s="35">
        <f t="shared" si="4"/>
        <v>70</v>
      </c>
      <c r="J41" s="22">
        <f t="shared" si="5"/>
        <v>0</v>
      </c>
      <c r="K41" s="99">
        <f t="shared" si="6"/>
        <v>1.0481927710843373</v>
      </c>
      <c r="L41" s="24">
        <f t="shared" si="7"/>
        <v>4500000</v>
      </c>
    </row>
    <row r="42" spans="2:12" ht="15" customHeight="1" x14ac:dyDescent="0.35">
      <c r="B42" s="32" t="str">
        <f>'Player-Wise Data'!B42</f>
        <v>Delta</v>
      </c>
      <c r="C42" s="51" t="str">
        <f>'Player-Wise Data'!C42</f>
        <v>Jerry Durham</v>
      </c>
      <c r="D42" s="6" t="str">
        <f>'Player-Wise Data'!D42</f>
        <v>Batsman</v>
      </c>
      <c r="E42" s="2">
        <f>'Player-Wise Data'!E42</f>
        <v>221</v>
      </c>
      <c r="F42" s="2">
        <f>'Player-Wise Data'!F42</f>
        <v>12155</v>
      </c>
      <c r="G42" s="2">
        <f>'Player-Wise Data'!G42</f>
        <v>0</v>
      </c>
      <c r="H42" s="2">
        <f>'Player-Wise Data'!H42</f>
        <v>497</v>
      </c>
      <c r="I42" s="35">
        <f t="shared" si="4"/>
        <v>55</v>
      </c>
      <c r="J42" s="22">
        <f t="shared" si="5"/>
        <v>0</v>
      </c>
      <c r="K42" s="99">
        <f t="shared" si="6"/>
        <v>2.248868778280543</v>
      </c>
      <c r="L42" s="24">
        <f t="shared" si="7"/>
        <v>5000000</v>
      </c>
    </row>
    <row r="43" spans="2:12" ht="15" customHeight="1" x14ac:dyDescent="0.35">
      <c r="B43" s="32" t="str">
        <f>'Player-Wise Data'!B43</f>
        <v>Delta</v>
      </c>
      <c r="C43" s="51" t="str">
        <f>'Player-Wise Data'!C43</f>
        <v>Skylar Peters</v>
      </c>
      <c r="D43" s="6" t="str">
        <f>'Player-Wise Data'!D43</f>
        <v>Batsman</v>
      </c>
      <c r="E43" s="2">
        <f>'Player-Wise Data'!E43</f>
        <v>156</v>
      </c>
      <c r="F43" s="2">
        <f>'Player-Wise Data'!F43</f>
        <v>6084</v>
      </c>
      <c r="G43" s="2">
        <f>'Player-Wise Data'!G43</f>
        <v>0</v>
      </c>
      <c r="H43" s="2">
        <f>'Player-Wise Data'!H43</f>
        <v>365</v>
      </c>
      <c r="I43" s="35">
        <f t="shared" si="4"/>
        <v>39</v>
      </c>
      <c r="J43" s="22">
        <f t="shared" si="5"/>
        <v>0</v>
      </c>
      <c r="K43" s="99">
        <f t="shared" si="6"/>
        <v>2.3397435897435899</v>
      </c>
      <c r="L43" s="24">
        <f t="shared" si="7"/>
        <v>4100000</v>
      </c>
    </row>
    <row r="44" spans="2:12" ht="15" customHeight="1" x14ac:dyDescent="0.35">
      <c r="B44" s="32" t="str">
        <f>'Player-Wise Data'!B44</f>
        <v>Delta</v>
      </c>
      <c r="C44" s="51" t="str">
        <f>'Player-Wise Data'!C44</f>
        <v>Heidy Maynard</v>
      </c>
      <c r="D44" s="6" t="str">
        <f>'Player-Wise Data'!D44</f>
        <v>All-Rounder</v>
      </c>
      <c r="E44" s="2">
        <f>'Player-Wise Data'!E44</f>
        <v>40</v>
      </c>
      <c r="F44" s="2">
        <f>'Player-Wise Data'!F44</f>
        <v>1080</v>
      </c>
      <c r="G44" s="2">
        <f>'Player-Wise Data'!G44</f>
        <v>29</v>
      </c>
      <c r="H44" s="2">
        <f>'Player-Wise Data'!H44</f>
        <v>69</v>
      </c>
      <c r="I44" s="35">
        <f t="shared" si="4"/>
        <v>27</v>
      </c>
      <c r="J44" s="22">
        <f t="shared" si="5"/>
        <v>0.72499999999999998</v>
      </c>
      <c r="K44" s="99">
        <f t="shared" si="6"/>
        <v>1.7250000000000001</v>
      </c>
      <c r="L44" s="24">
        <f t="shared" si="7"/>
        <v>4875000</v>
      </c>
    </row>
    <row r="45" spans="2:12" ht="15" customHeight="1" x14ac:dyDescent="0.35">
      <c r="B45" s="32" t="str">
        <f>'Player-Wise Data'!B45</f>
        <v>Delta</v>
      </c>
      <c r="C45" s="51" t="str">
        <f>'Player-Wise Data'!C45</f>
        <v>Joaquin Brown</v>
      </c>
      <c r="D45" s="6" t="str">
        <f>'Player-Wise Data'!D45</f>
        <v>All-Rounder</v>
      </c>
      <c r="E45" s="2">
        <f>'Player-Wise Data'!E45</f>
        <v>276</v>
      </c>
      <c r="F45" s="2">
        <f>'Player-Wise Data'!F45</f>
        <v>7728</v>
      </c>
      <c r="G45" s="2">
        <f>'Player-Wise Data'!G45</f>
        <v>268</v>
      </c>
      <c r="H45" s="2">
        <f>'Player-Wise Data'!H45</f>
        <v>52</v>
      </c>
      <c r="I45" s="35">
        <f t="shared" si="4"/>
        <v>28</v>
      </c>
      <c r="J45" s="22">
        <f t="shared" si="5"/>
        <v>0.97101449275362317</v>
      </c>
      <c r="K45" s="99">
        <f t="shared" si="6"/>
        <v>0.18840579710144928</v>
      </c>
      <c r="L45" s="24">
        <f t="shared" si="7"/>
        <v>4875000</v>
      </c>
    </row>
    <row r="46" spans="2:12" ht="15" customHeight="1" x14ac:dyDescent="0.35">
      <c r="B46" s="32" t="str">
        <f>'Player-Wise Data'!B46</f>
        <v>Delta</v>
      </c>
      <c r="C46" s="51" t="str">
        <f>'Player-Wise Data'!C46</f>
        <v>Tony Sexton</v>
      </c>
      <c r="D46" s="6" t="str">
        <f>'Player-Wise Data'!D46</f>
        <v>Wicketkeeper</v>
      </c>
      <c r="E46" s="2">
        <f>'Player-Wise Data'!E46</f>
        <v>172</v>
      </c>
      <c r="F46" s="2">
        <f>'Player-Wise Data'!F46</f>
        <v>3956</v>
      </c>
      <c r="G46" s="2">
        <f>'Player-Wise Data'!G46</f>
        <v>0</v>
      </c>
      <c r="H46" s="2">
        <f>'Player-Wise Data'!H46</f>
        <v>596</v>
      </c>
      <c r="I46" s="35">
        <f t="shared" si="4"/>
        <v>23</v>
      </c>
      <c r="J46" s="22">
        <f t="shared" si="5"/>
        <v>0</v>
      </c>
      <c r="K46" s="99">
        <f t="shared" si="6"/>
        <v>3.4651162790697674</v>
      </c>
      <c r="L46" s="24">
        <f t="shared" si="7"/>
        <v>4675000</v>
      </c>
    </row>
    <row r="47" spans="2:12" ht="15" customHeight="1" x14ac:dyDescent="0.35">
      <c r="B47" s="32" t="str">
        <f>'Player-Wise Data'!B47</f>
        <v>Epsilon</v>
      </c>
      <c r="C47" s="51" t="str">
        <f>'Player-Wise Data'!C47</f>
        <v>Cassie Valdez</v>
      </c>
      <c r="D47" s="6" t="str">
        <f>'Player-Wise Data'!D47</f>
        <v>Bowler</v>
      </c>
      <c r="E47" s="2">
        <f>'Player-Wise Data'!E47</f>
        <v>169</v>
      </c>
      <c r="F47" s="2">
        <f>'Player-Wise Data'!F47</f>
        <v>4563</v>
      </c>
      <c r="G47" s="2">
        <f>'Player-Wise Data'!G47</f>
        <v>444</v>
      </c>
      <c r="H47" s="2">
        <f>'Player-Wise Data'!H47</f>
        <v>306</v>
      </c>
      <c r="I47" s="35">
        <f t="shared" si="4"/>
        <v>27</v>
      </c>
      <c r="J47" s="22">
        <f t="shared" si="5"/>
        <v>2.6272189349112427</v>
      </c>
      <c r="K47" s="99">
        <f t="shared" si="6"/>
        <v>1.8106508875739644</v>
      </c>
      <c r="L47" s="24">
        <f t="shared" si="7"/>
        <v>7100000</v>
      </c>
    </row>
    <row r="48" spans="2:12" ht="15" customHeight="1" x14ac:dyDescent="0.35">
      <c r="B48" s="32" t="str">
        <f>'Player-Wise Data'!B48</f>
        <v>Epsilon</v>
      </c>
      <c r="C48" s="51" t="str">
        <f>'Player-Wise Data'!C48</f>
        <v>Randy Duncan</v>
      </c>
      <c r="D48" s="6" t="str">
        <f>'Player-Wise Data'!D48</f>
        <v>Bowler</v>
      </c>
      <c r="E48" s="2">
        <f>'Player-Wise Data'!E48</f>
        <v>115</v>
      </c>
      <c r="F48" s="2">
        <f>'Player-Wise Data'!F48</f>
        <v>575</v>
      </c>
      <c r="G48" s="2">
        <f>'Player-Wise Data'!G48</f>
        <v>342</v>
      </c>
      <c r="H48" s="2">
        <f>'Player-Wise Data'!H48</f>
        <v>81</v>
      </c>
      <c r="I48" s="35">
        <f t="shared" si="4"/>
        <v>5</v>
      </c>
      <c r="J48" s="22">
        <f t="shared" si="5"/>
        <v>2.973913043478261</v>
      </c>
      <c r="K48" s="99">
        <f t="shared" si="6"/>
        <v>0.70434782608695656</v>
      </c>
      <c r="L48" s="24">
        <f t="shared" si="7"/>
        <v>4300000</v>
      </c>
    </row>
    <row r="49" spans="2:12" ht="15" customHeight="1" x14ac:dyDescent="0.35">
      <c r="B49" s="32" t="str">
        <f>'Player-Wise Data'!B49</f>
        <v>Epsilon</v>
      </c>
      <c r="C49" s="51" t="str">
        <f>'Player-Wise Data'!C49</f>
        <v>Miracle Atkinson</v>
      </c>
      <c r="D49" s="6" t="str">
        <f>'Player-Wise Data'!D49</f>
        <v>Bowler</v>
      </c>
      <c r="E49" s="2">
        <f>'Player-Wise Data'!E49</f>
        <v>295</v>
      </c>
      <c r="F49" s="2">
        <f>'Player-Wise Data'!F49</f>
        <v>5605</v>
      </c>
      <c r="G49" s="2">
        <f>'Player-Wise Data'!G49</f>
        <v>987</v>
      </c>
      <c r="H49" s="2">
        <f>'Player-Wise Data'!H49</f>
        <v>123</v>
      </c>
      <c r="I49" s="35">
        <f t="shared" si="4"/>
        <v>19</v>
      </c>
      <c r="J49" s="22">
        <f t="shared" si="5"/>
        <v>3.3457627118644067</v>
      </c>
      <c r="K49" s="99">
        <f t="shared" si="6"/>
        <v>0.41694915254237286</v>
      </c>
      <c r="L49" s="24">
        <f t="shared" si="7"/>
        <v>6300000</v>
      </c>
    </row>
    <row r="50" spans="2:12" ht="15" customHeight="1" x14ac:dyDescent="0.35">
      <c r="B50" s="32" t="str">
        <f>'Player-Wise Data'!B50</f>
        <v>Epsilon</v>
      </c>
      <c r="C50" s="51" t="str">
        <f>'Player-Wise Data'!C50</f>
        <v>Gracelyn Kirk</v>
      </c>
      <c r="D50" s="6" t="str">
        <f>'Player-Wise Data'!D50</f>
        <v>Bowler</v>
      </c>
      <c r="E50" s="2">
        <f>'Player-Wise Data'!E50</f>
        <v>167</v>
      </c>
      <c r="F50" s="2">
        <f>'Player-Wise Data'!F50</f>
        <v>1670</v>
      </c>
      <c r="G50" s="2">
        <f>'Player-Wise Data'!G50</f>
        <v>261</v>
      </c>
      <c r="H50" s="2">
        <f>'Player-Wise Data'!H50</f>
        <v>269</v>
      </c>
      <c r="I50" s="35">
        <f t="shared" si="4"/>
        <v>10</v>
      </c>
      <c r="J50" s="22">
        <f t="shared" si="5"/>
        <v>1.562874251497006</v>
      </c>
      <c r="K50" s="99">
        <f t="shared" si="6"/>
        <v>1.6107784431137724</v>
      </c>
      <c r="L50" s="24">
        <f t="shared" si="7"/>
        <v>4200000</v>
      </c>
    </row>
    <row r="51" spans="2:12" ht="15" customHeight="1" x14ac:dyDescent="0.35">
      <c r="B51" s="32" t="str">
        <f>'Player-Wise Data'!B51</f>
        <v>Epsilon</v>
      </c>
      <c r="C51" s="51" t="str">
        <f>'Player-Wise Data'!C51</f>
        <v>Jay Hull</v>
      </c>
      <c r="D51" s="6" t="str">
        <f>'Player-Wise Data'!D51</f>
        <v>Batsman</v>
      </c>
      <c r="E51" s="2">
        <f>'Player-Wise Data'!E51</f>
        <v>191</v>
      </c>
      <c r="F51" s="2">
        <f>'Player-Wise Data'!F51</f>
        <v>12606</v>
      </c>
      <c r="G51" s="2">
        <f>'Player-Wise Data'!G51</f>
        <v>0</v>
      </c>
      <c r="H51" s="2">
        <f>'Player-Wise Data'!H51</f>
        <v>399</v>
      </c>
      <c r="I51" s="35">
        <f t="shared" si="4"/>
        <v>66</v>
      </c>
      <c r="J51" s="22">
        <f t="shared" si="5"/>
        <v>0</v>
      </c>
      <c r="K51" s="99">
        <f t="shared" si="6"/>
        <v>2.0890052356020941</v>
      </c>
      <c r="L51" s="24">
        <f t="shared" si="7"/>
        <v>5350000</v>
      </c>
    </row>
    <row r="52" spans="2:12" ht="15" customHeight="1" x14ac:dyDescent="0.35">
      <c r="B52" s="32" t="str">
        <f>'Player-Wise Data'!B52</f>
        <v>Epsilon</v>
      </c>
      <c r="C52" s="51" t="str">
        <f>'Player-Wise Data'!C52</f>
        <v>Andrew Callahan</v>
      </c>
      <c r="D52" s="6" t="str">
        <f>'Player-Wise Data'!D52</f>
        <v>Batsman</v>
      </c>
      <c r="E52" s="2">
        <f>'Player-Wise Data'!E52</f>
        <v>232</v>
      </c>
      <c r="F52" s="2">
        <f>'Player-Wise Data'!F52</f>
        <v>6960</v>
      </c>
      <c r="G52" s="2">
        <f>'Player-Wise Data'!G52</f>
        <v>293</v>
      </c>
      <c r="H52" s="2">
        <f>'Player-Wise Data'!H52</f>
        <v>441</v>
      </c>
      <c r="I52" s="35">
        <f t="shared" si="4"/>
        <v>30</v>
      </c>
      <c r="J52" s="22">
        <f t="shared" si="5"/>
        <v>1.2629310344827587</v>
      </c>
      <c r="K52" s="99">
        <f t="shared" si="6"/>
        <v>1.9008620689655173</v>
      </c>
      <c r="L52" s="24">
        <f t="shared" si="7"/>
        <v>7300000</v>
      </c>
    </row>
    <row r="53" spans="2:12" ht="15" customHeight="1" x14ac:dyDescent="0.35">
      <c r="B53" s="32" t="str">
        <f>'Player-Wise Data'!B53</f>
        <v>Epsilon</v>
      </c>
      <c r="C53" s="51" t="str">
        <f>'Player-Wise Data'!C53</f>
        <v>Hailee Rivers</v>
      </c>
      <c r="D53" s="6" t="str">
        <f>'Player-Wise Data'!D53</f>
        <v>Batsman</v>
      </c>
      <c r="E53" s="2">
        <f>'Player-Wise Data'!E53</f>
        <v>72</v>
      </c>
      <c r="F53" s="2">
        <f>'Player-Wise Data'!F53</f>
        <v>2160</v>
      </c>
      <c r="G53" s="2">
        <f>'Player-Wise Data'!G53</f>
        <v>14</v>
      </c>
      <c r="H53" s="2">
        <f>'Player-Wise Data'!H53</f>
        <v>87</v>
      </c>
      <c r="I53" s="35">
        <f t="shared" si="4"/>
        <v>30</v>
      </c>
      <c r="J53" s="22">
        <f t="shared" si="5"/>
        <v>0.19444444444444445</v>
      </c>
      <c r="K53" s="99">
        <f t="shared" si="6"/>
        <v>1.2083333333333333</v>
      </c>
      <c r="L53" s="24">
        <f t="shared" si="7"/>
        <v>3175000</v>
      </c>
    </row>
    <row r="54" spans="2:12" ht="15" customHeight="1" x14ac:dyDescent="0.35">
      <c r="B54" s="32" t="str">
        <f>'Player-Wise Data'!B54</f>
        <v>Epsilon</v>
      </c>
      <c r="C54" s="51" t="str">
        <f>'Player-Wise Data'!C54</f>
        <v>Emmanuel Lynn</v>
      </c>
      <c r="D54" s="6" t="str">
        <f>'Player-Wise Data'!D54</f>
        <v>Batsman</v>
      </c>
      <c r="E54" s="2">
        <f>'Player-Wise Data'!E54</f>
        <v>67</v>
      </c>
      <c r="F54" s="2">
        <f>'Player-Wise Data'!F54</f>
        <v>3417</v>
      </c>
      <c r="G54" s="2">
        <f>'Player-Wise Data'!G54</f>
        <v>0</v>
      </c>
      <c r="H54" s="2">
        <f>'Player-Wise Data'!H54</f>
        <v>86</v>
      </c>
      <c r="I54" s="35">
        <f t="shared" si="4"/>
        <v>51</v>
      </c>
      <c r="J54" s="22">
        <f t="shared" si="5"/>
        <v>0</v>
      </c>
      <c r="K54" s="99">
        <f t="shared" si="6"/>
        <v>1.2835820895522387</v>
      </c>
      <c r="L54" s="24">
        <f t="shared" si="7"/>
        <v>3675000</v>
      </c>
    </row>
    <row r="55" spans="2:12" ht="15" customHeight="1" x14ac:dyDescent="0.35">
      <c r="B55" s="32" t="str">
        <f>'Player-Wise Data'!B55</f>
        <v>Epsilon</v>
      </c>
      <c r="C55" s="51" t="str">
        <f>'Player-Wise Data'!C55</f>
        <v>Jude Simpson</v>
      </c>
      <c r="D55" s="6" t="str">
        <f>'Player-Wise Data'!D55</f>
        <v>All-Rounder</v>
      </c>
      <c r="E55" s="2">
        <f>'Player-Wise Data'!E55</f>
        <v>42</v>
      </c>
      <c r="F55" s="2">
        <f>'Player-Wise Data'!F55</f>
        <v>2226</v>
      </c>
      <c r="G55" s="2">
        <f>'Player-Wise Data'!G55</f>
        <v>100</v>
      </c>
      <c r="H55" s="2">
        <f>'Player-Wise Data'!H55</f>
        <v>26</v>
      </c>
      <c r="I55" s="35">
        <f t="shared" si="4"/>
        <v>53</v>
      </c>
      <c r="J55" s="22">
        <f t="shared" si="5"/>
        <v>2.3809523809523809</v>
      </c>
      <c r="K55" s="99">
        <f t="shared" si="6"/>
        <v>0.61904761904761907</v>
      </c>
      <c r="L55" s="24">
        <f t="shared" si="7"/>
        <v>9300000</v>
      </c>
    </row>
    <row r="56" spans="2:12" ht="15" customHeight="1" x14ac:dyDescent="0.35">
      <c r="B56" s="32" t="str">
        <f>'Player-Wise Data'!B56</f>
        <v>Epsilon</v>
      </c>
      <c r="C56" s="51" t="str">
        <f>'Player-Wise Data'!C56</f>
        <v>Melissa Deleon</v>
      </c>
      <c r="D56" s="6" t="str">
        <f>'Player-Wise Data'!D56</f>
        <v>All-Rounder</v>
      </c>
      <c r="E56" s="2">
        <f>'Player-Wise Data'!E56</f>
        <v>194</v>
      </c>
      <c r="F56" s="2">
        <f>'Player-Wise Data'!F56</f>
        <v>10476</v>
      </c>
      <c r="G56" s="2">
        <f>'Player-Wise Data'!G56</f>
        <v>28</v>
      </c>
      <c r="H56" s="2">
        <f>'Player-Wise Data'!H56</f>
        <v>352</v>
      </c>
      <c r="I56" s="35">
        <f t="shared" si="4"/>
        <v>54</v>
      </c>
      <c r="J56" s="22">
        <f t="shared" si="5"/>
        <v>0.14432989690721648</v>
      </c>
      <c r="K56" s="99">
        <f t="shared" si="6"/>
        <v>1.8144329896907216</v>
      </c>
      <c r="L56" s="24">
        <f t="shared" si="7"/>
        <v>6175000</v>
      </c>
    </row>
    <row r="57" spans="2:12" ht="15" customHeight="1" x14ac:dyDescent="0.35">
      <c r="B57" s="32" t="str">
        <f>'Player-Wise Data'!B57</f>
        <v>Epsilon</v>
      </c>
      <c r="C57" s="51" t="str">
        <f>'Player-Wise Data'!C57</f>
        <v>Bronson Summers</v>
      </c>
      <c r="D57" s="6" t="str">
        <f>'Player-Wise Data'!D57</f>
        <v>Wicketkeeper</v>
      </c>
      <c r="E57" s="2">
        <f>'Player-Wise Data'!E57</f>
        <v>74</v>
      </c>
      <c r="F57" s="2">
        <f>'Player-Wise Data'!F57</f>
        <v>3330</v>
      </c>
      <c r="G57" s="2">
        <f>'Player-Wise Data'!G57</f>
        <v>0</v>
      </c>
      <c r="H57" s="2">
        <f>'Player-Wise Data'!H57</f>
        <v>308</v>
      </c>
      <c r="I57" s="35">
        <f t="shared" si="4"/>
        <v>45</v>
      </c>
      <c r="J57" s="22">
        <f t="shared" si="5"/>
        <v>0</v>
      </c>
      <c r="K57" s="99">
        <f t="shared" si="6"/>
        <v>4.1621621621621623</v>
      </c>
      <c r="L57" s="24">
        <f t="shared" si="7"/>
        <v>6500000</v>
      </c>
    </row>
    <row r="58" spans="2:12" ht="15" customHeight="1" x14ac:dyDescent="0.35">
      <c r="B58" s="32" t="str">
        <f>'Player-Wise Data'!B58</f>
        <v>Zeta</v>
      </c>
      <c r="C58" s="51" t="str">
        <f>'Player-Wise Data'!C58</f>
        <v>Dakota Zhang</v>
      </c>
      <c r="D58" s="6" t="str">
        <f>'Player-Wise Data'!D58</f>
        <v>Bowler</v>
      </c>
      <c r="E58" s="2">
        <f>'Player-Wise Data'!E58</f>
        <v>243</v>
      </c>
      <c r="F58" s="2">
        <f>'Player-Wise Data'!F58</f>
        <v>3888</v>
      </c>
      <c r="G58" s="2">
        <f>'Player-Wise Data'!G58</f>
        <v>88</v>
      </c>
      <c r="H58" s="2">
        <f>'Player-Wise Data'!H58</f>
        <v>342</v>
      </c>
      <c r="I58" s="35">
        <f t="shared" si="4"/>
        <v>16</v>
      </c>
      <c r="J58" s="22">
        <f t="shared" si="5"/>
        <v>0.36213991769547327</v>
      </c>
      <c r="K58" s="99">
        <f t="shared" si="6"/>
        <v>1.4074074074074074</v>
      </c>
      <c r="L58" s="24">
        <f t="shared" si="7"/>
        <v>3625000</v>
      </c>
    </row>
    <row r="59" spans="2:12" ht="15" customHeight="1" x14ac:dyDescent="0.35">
      <c r="B59" s="32" t="str">
        <f>'Player-Wise Data'!B59</f>
        <v>Zeta</v>
      </c>
      <c r="C59" s="51" t="str">
        <f>'Player-Wise Data'!C59</f>
        <v>Rogelio Martin</v>
      </c>
      <c r="D59" s="6" t="str">
        <f>'Player-Wise Data'!D59</f>
        <v>Bowler</v>
      </c>
      <c r="E59" s="2">
        <f>'Player-Wise Data'!E59</f>
        <v>223</v>
      </c>
      <c r="F59" s="2">
        <f>'Player-Wise Data'!F59</f>
        <v>3568</v>
      </c>
      <c r="G59" s="2">
        <f>'Player-Wise Data'!G59</f>
        <v>416</v>
      </c>
      <c r="H59" s="2">
        <f>'Player-Wise Data'!H59</f>
        <v>57</v>
      </c>
      <c r="I59" s="35">
        <f t="shared" si="4"/>
        <v>16</v>
      </c>
      <c r="J59" s="22">
        <f t="shared" si="5"/>
        <v>1.8654708520179373</v>
      </c>
      <c r="K59" s="99">
        <f t="shared" si="6"/>
        <v>0.2556053811659193</v>
      </c>
      <c r="L59" s="24">
        <f t="shared" si="7"/>
        <v>4225000</v>
      </c>
    </row>
    <row r="60" spans="2:12" ht="15" customHeight="1" x14ac:dyDescent="0.35">
      <c r="B60" s="32" t="str">
        <f>'Player-Wise Data'!B60</f>
        <v>Zeta</v>
      </c>
      <c r="C60" s="51" t="str">
        <f>'Player-Wise Data'!C60</f>
        <v>Oswaldo Warner</v>
      </c>
      <c r="D60" s="6" t="str">
        <f>'Player-Wise Data'!D60</f>
        <v>Bowler</v>
      </c>
      <c r="E60" s="2">
        <f>'Player-Wise Data'!E60</f>
        <v>58</v>
      </c>
      <c r="F60" s="2">
        <f>'Player-Wise Data'!F60</f>
        <v>1102</v>
      </c>
      <c r="G60" s="2">
        <f>'Player-Wise Data'!G60</f>
        <v>11</v>
      </c>
      <c r="H60" s="2">
        <f>'Player-Wise Data'!H60</f>
        <v>47</v>
      </c>
      <c r="I60" s="35">
        <f t="shared" si="4"/>
        <v>19</v>
      </c>
      <c r="J60" s="22">
        <f t="shared" si="5"/>
        <v>0.18965517241379309</v>
      </c>
      <c r="K60" s="99">
        <f t="shared" si="6"/>
        <v>0.81034482758620685</v>
      </c>
      <c r="L60" s="24">
        <f t="shared" si="7"/>
        <v>2850000</v>
      </c>
    </row>
    <row r="61" spans="2:12" ht="15" customHeight="1" x14ac:dyDescent="0.35">
      <c r="B61" s="32" t="str">
        <f>'Player-Wise Data'!B61</f>
        <v>Zeta</v>
      </c>
      <c r="C61" s="51" t="str">
        <f>'Player-Wise Data'!C61</f>
        <v>Emmy Tapia</v>
      </c>
      <c r="D61" s="6" t="str">
        <f>'Player-Wise Data'!D61</f>
        <v>Bowler</v>
      </c>
      <c r="E61" s="2">
        <f>'Player-Wise Data'!E61</f>
        <v>294</v>
      </c>
      <c r="F61" s="2">
        <f>'Player-Wise Data'!F61</f>
        <v>7056</v>
      </c>
      <c r="G61" s="2">
        <f>'Player-Wise Data'!G61</f>
        <v>285</v>
      </c>
      <c r="H61" s="2">
        <f>'Player-Wise Data'!H61</f>
        <v>265</v>
      </c>
      <c r="I61" s="35">
        <f t="shared" si="4"/>
        <v>24</v>
      </c>
      <c r="J61" s="22">
        <f t="shared" si="5"/>
        <v>0.96938775510204078</v>
      </c>
      <c r="K61" s="99">
        <f t="shared" si="6"/>
        <v>0.90136054421768708</v>
      </c>
      <c r="L61" s="24">
        <f t="shared" si="7"/>
        <v>4775000</v>
      </c>
    </row>
    <row r="62" spans="2:12" ht="15" customHeight="1" x14ac:dyDescent="0.35">
      <c r="B62" s="32" t="str">
        <f>'Player-Wise Data'!B62</f>
        <v>Zeta</v>
      </c>
      <c r="C62" s="51" t="str">
        <f>'Player-Wise Data'!C62</f>
        <v>Greyson Garner</v>
      </c>
      <c r="D62" s="6" t="str">
        <f>'Player-Wise Data'!D62</f>
        <v>Batsman</v>
      </c>
      <c r="E62" s="2">
        <f>'Player-Wise Data'!E62</f>
        <v>262</v>
      </c>
      <c r="F62" s="2">
        <f>'Player-Wise Data'!F62</f>
        <v>14148</v>
      </c>
      <c r="G62" s="2">
        <f>'Player-Wise Data'!G62</f>
        <v>0</v>
      </c>
      <c r="H62" s="2">
        <f>'Player-Wise Data'!H62</f>
        <v>133</v>
      </c>
      <c r="I62" s="35">
        <f t="shared" si="4"/>
        <v>54</v>
      </c>
      <c r="J62" s="22">
        <f t="shared" si="5"/>
        <v>0</v>
      </c>
      <c r="K62" s="99">
        <f t="shared" si="6"/>
        <v>0.50763358778625955</v>
      </c>
      <c r="L62" s="24">
        <f t="shared" si="7"/>
        <v>3725000</v>
      </c>
    </row>
    <row r="63" spans="2:12" ht="15" customHeight="1" x14ac:dyDescent="0.35">
      <c r="B63" s="32" t="str">
        <f>'Player-Wise Data'!B63</f>
        <v>Zeta</v>
      </c>
      <c r="C63" s="51" t="str">
        <f>'Player-Wise Data'!C63</f>
        <v>Zackery Gaines</v>
      </c>
      <c r="D63" s="6" t="str">
        <f>'Player-Wise Data'!D63</f>
        <v>Batsman</v>
      </c>
      <c r="E63" s="2">
        <f>'Player-Wise Data'!E63</f>
        <v>140</v>
      </c>
      <c r="F63" s="2">
        <f>'Player-Wise Data'!F63</f>
        <v>8400</v>
      </c>
      <c r="G63" s="2">
        <f>'Player-Wise Data'!G63</f>
        <v>0</v>
      </c>
      <c r="H63" s="2">
        <f>'Player-Wise Data'!H63</f>
        <v>75</v>
      </c>
      <c r="I63" s="35">
        <f t="shared" si="4"/>
        <v>60</v>
      </c>
      <c r="J63" s="22">
        <f t="shared" si="5"/>
        <v>0</v>
      </c>
      <c r="K63" s="99">
        <f t="shared" si="6"/>
        <v>0.5357142857142857</v>
      </c>
      <c r="L63" s="24">
        <f t="shared" si="7"/>
        <v>3750000</v>
      </c>
    </row>
    <row r="64" spans="2:12" ht="15" customHeight="1" x14ac:dyDescent="0.35">
      <c r="B64" s="32" t="str">
        <f>'Player-Wise Data'!B64</f>
        <v>Zeta</v>
      </c>
      <c r="C64" s="51" t="str">
        <f>'Player-Wise Data'!C64</f>
        <v>Deangelo Becker</v>
      </c>
      <c r="D64" s="6" t="str">
        <f>'Player-Wise Data'!D64</f>
        <v>Batsman</v>
      </c>
      <c r="E64" s="2">
        <f>'Player-Wise Data'!E64</f>
        <v>162</v>
      </c>
      <c r="F64" s="2">
        <f>'Player-Wise Data'!F64</f>
        <v>11340</v>
      </c>
      <c r="G64" s="2">
        <f>'Player-Wise Data'!G64</f>
        <v>0</v>
      </c>
      <c r="H64" s="2">
        <f>'Player-Wise Data'!H64</f>
        <v>151</v>
      </c>
      <c r="I64" s="35">
        <f t="shared" si="4"/>
        <v>70</v>
      </c>
      <c r="J64" s="22">
        <f t="shared" si="5"/>
        <v>0</v>
      </c>
      <c r="K64" s="99">
        <f t="shared" si="6"/>
        <v>0.9320987654320988</v>
      </c>
      <c r="L64" s="24">
        <f t="shared" si="7"/>
        <v>4600000</v>
      </c>
    </row>
    <row r="65" spans="2:12" ht="15" customHeight="1" x14ac:dyDescent="0.35">
      <c r="B65" s="32" t="str">
        <f>'Player-Wise Data'!B65</f>
        <v>Zeta</v>
      </c>
      <c r="C65" s="51" t="str">
        <f>'Player-Wise Data'!C65</f>
        <v>David Mays</v>
      </c>
      <c r="D65" s="6" t="str">
        <f>'Player-Wise Data'!D65</f>
        <v>Batsman</v>
      </c>
      <c r="E65" s="2">
        <f>'Player-Wise Data'!E65</f>
        <v>113</v>
      </c>
      <c r="F65" s="2">
        <f>'Player-Wise Data'!F65</f>
        <v>6102</v>
      </c>
      <c r="G65" s="2">
        <f>'Player-Wise Data'!G65</f>
        <v>172</v>
      </c>
      <c r="H65" s="2">
        <f>'Player-Wise Data'!H65</f>
        <v>62</v>
      </c>
      <c r="I65" s="35">
        <f t="shared" si="4"/>
        <v>54</v>
      </c>
      <c r="J65" s="22">
        <f t="shared" si="5"/>
        <v>1.5221238938053097</v>
      </c>
      <c r="K65" s="99">
        <f t="shared" si="6"/>
        <v>0.54867256637168138</v>
      </c>
      <c r="L65" s="24">
        <f t="shared" si="7"/>
        <v>7950000</v>
      </c>
    </row>
    <row r="66" spans="2:12" ht="15" customHeight="1" x14ac:dyDescent="0.35">
      <c r="B66" s="32" t="str">
        <f>'Player-Wise Data'!B66</f>
        <v>Zeta</v>
      </c>
      <c r="C66" s="51" t="str">
        <f>'Player-Wise Data'!C66</f>
        <v>Alisa Dorsey</v>
      </c>
      <c r="D66" s="6" t="str">
        <f>'Player-Wise Data'!D66</f>
        <v>All-Rounder</v>
      </c>
      <c r="E66" s="2">
        <f>'Player-Wise Data'!E66</f>
        <v>234</v>
      </c>
      <c r="F66" s="2">
        <f>'Player-Wise Data'!F66</f>
        <v>7020</v>
      </c>
      <c r="G66" s="2">
        <f>'Player-Wise Data'!G66</f>
        <v>325</v>
      </c>
      <c r="H66" s="2">
        <f>'Player-Wise Data'!H66</f>
        <v>129</v>
      </c>
      <c r="I66" s="35">
        <f t="shared" si="4"/>
        <v>30</v>
      </c>
      <c r="J66" s="22">
        <f t="shared" si="5"/>
        <v>1.3888888888888888</v>
      </c>
      <c r="K66" s="99">
        <f t="shared" si="6"/>
        <v>0.55128205128205132</v>
      </c>
      <c r="L66" s="24">
        <f t="shared" si="7"/>
        <v>6025000</v>
      </c>
    </row>
    <row r="67" spans="2:12" ht="15" customHeight="1" x14ac:dyDescent="0.35">
      <c r="B67" s="32" t="str">
        <f>'Player-Wise Data'!B67</f>
        <v>Zeta</v>
      </c>
      <c r="C67" s="51" t="str">
        <f>'Player-Wise Data'!C67</f>
        <v>Walker Mitchell</v>
      </c>
      <c r="D67" s="6" t="str">
        <f>'Player-Wise Data'!D67</f>
        <v>Wicketkeeper</v>
      </c>
      <c r="E67" s="2">
        <f>'Player-Wise Data'!E67</f>
        <v>53</v>
      </c>
      <c r="F67" s="2">
        <f>'Player-Wise Data'!F67</f>
        <v>1855</v>
      </c>
      <c r="G67" s="2">
        <f>'Player-Wise Data'!G67</f>
        <v>0</v>
      </c>
      <c r="H67" s="2">
        <f>'Player-Wise Data'!H67</f>
        <v>156</v>
      </c>
      <c r="I67" s="35">
        <f t="shared" ref="I67:I98" si="8">F67/$E67</f>
        <v>35</v>
      </c>
      <c r="J67" s="22">
        <f t="shared" ref="J67:J98" si="9">G67/$E67</f>
        <v>0</v>
      </c>
      <c r="K67" s="99">
        <f t="shared" ref="K67:K98" si="10">H67/$E67</f>
        <v>2.9433962264150941</v>
      </c>
      <c r="L67" s="24">
        <f t="shared" ref="L67:L98" si="11">MROUND((VLOOKUP(D67,Points_Table,MATCH(E$2,Points_Table_Match,0),0)*E67+VLOOKUP(D67,Points_Table,MATCH(I$2,Points_Table_Match,0),0)*I67 + VLOOKUP(D67,Points_Table,MATCH(J$2,Points_Table_Match,0),0)*J67+VLOOKUP(D67,Points_Table,MATCH(K$2,Points_Table_Match,0),0)*K67)*Price_Per_Point,Price_Rounding)</f>
        <v>4875000</v>
      </c>
    </row>
    <row r="68" spans="2:12" ht="15" customHeight="1" x14ac:dyDescent="0.35">
      <c r="B68" s="32" t="str">
        <f>'Player-Wise Data'!B68</f>
        <v>Zeta</v>
      </c>
      <c r="C68" s="51" t="str">
        <f>'Player-Wise Data'!C68</f>
        <v>Karina Wood</v>
      </c>
      <c r="D68" s="6" t="str">
        <f>'Player-Wise Data'!D68</f>
        <v>Wicketkeeper</v>
      </c>
      <c r="E68" s="2">
        <f>'Player-Wise Data'!E68</f>
        <v>270</v>
      </c>
      <c r="F68" s="2">
        <f>'Player-Wise Data'!F68</f>
        <v>7290</v>
      </c>
      <c r="G68" s="2">
        <f>'Player-Wise Data'!G68</f>
        <v>0</v>
      </c>
      <c r="H68" s="2">
        <f>'Player-Wise Data'!H68</f>
        <v>155</v>
      </c>
      <c r="I68" s="35">
        <f t="shared" si="8"/>
        <v>27</v>
      </c>
      <c r="J68" s="22">
        <f t="shared" si="9"/>
        <v>0</v>
      </c>
      <c r="K68" s="99">
        <f t="shared" si="10"/>
        <v>0.57407407407407407</v>
      </c>
      <c r="L68" s="24">
        <f t="shared" si="11"/>
        <v>4075000</v>
      </c>
    </row>
    <row r="69" spans="2:12" ht="15" customHeight="1" x14ac:dyDescent="0.35">
      <c r="B69" s="32" t="str">
        <f>'Player-Wise Data'!B69</f>
        <v>Eta</v>
      </c>
      <c r="C69" s="51" t="str">
        <f>'Player-Wise Data'!C69</f>
        <v>Conner Bryant</v>
      </c>
      <c r="D69" s="6" t="str">
        <f>'Player-Wise Data'!D69</f>
        <v>Bowler</v>
      </c>
      <c r="E69" s="2">
        <f>'Player-Wise Data'!E69</f>
        <v>174</v>
      </c>
      <c r="F69" s="2">
        <f>'Player-Wise Data'!F69</f>
        <v>1566</v>
      </c>
      <c r="G69" s="2">
        <f>'Player-Wise Data'!G69</f>
        <v>127</v>
      </c>
      <c r="H69" s="2">
        <f>'Player-Wise Data'!H69</f>
        <v>471</v>
      </c>
      <c r="I69" s="35">
        <f t="shared" si="8"/>
        <v>9</v>
      </c>
      <c r="J69" s="22">
        <f t="shared" si="9"/>
        <v>0.72988505747126442</v>
      </c>
      <c r="K69" s="99">
        <f t="shared" si="10"/>
        <v>2.7068965517241379</v>
      </c>
      <c r="L69" s="24">
        <f t="shared" si="11"/>
        <v>4100000</v>
      </c>
    </row>
    <row r="70" spans="2:12" ht="15" customHeight="1" x14ac:dyDescent="0.35">
      <c r="B70" s="32" t="str">
        <f>'Player-Wise Data'!B70</f>
        <v>Eta</v>
      </c>
      <c r="C70" s="51" t="str">
        <f>'Player-Wise Data'!C70</f>
        <v>Cristina Roberson</v>
      </c>
      <c r="D70" s="6" t="str">
        <f>'Player-Wise Data'!D70</f>
        <v>Bowler</v>
      </c>
      <c r="E70" s="2">
        <f>'Player-Wise Data'!E70</f>
        <v>25</v>
      </c>
      <c r="F70" s="2">
        <f>'Player-Wise Data'!F70</f>
        <v>350</v>
      </c>
      <c r="G70" s="2">
        <f>'Player-Wise Data'!G70</f>
        <v>43</v>
      </c>
      <c r="H70" s="2">
        <f>'Player-Wise Data'!H70</f>
        <v>47</v>
      </c>
      <c r="I70" s="35">
        <f t="shared" si="8"/>
        <v>14</v>
      </c>
      <c r="J70" s="22">
        <f t="shared" si="9"/>
        <v>1.72</v>
      </c>
      <c r="K70" s="99">
        <f t="shared" si="10"/>
        <v>1.88</v>
      </c>
      <c r="L70" s="24">
        <f t="shared" si="11"/>
        <v>4600000</v>
      </c>
    </row>
    <row r="71" spans="2:12" ht="15" customHeight="1" x14ac:dyDescent="0.35">
      <c r="B71" s="32" t="str">
        <f>'Player-Wise Data'!B71</f>
        <v>Eta</v>
      </c>
      <c r="C71" s="51" t="str">
        <f>'Player-Wise Data'!C71</f>
        <v>Corey Webster</v>
      </c>
      <c r="D71" s="6" t="str">
        <f>'Player-Wise Data'!D71</f>
        <v>Bowler</v>
      </c>
      <c r="E71" s="2">
        <f>'Player-Wise Data'!E71</f>
        <v>29</v>
      </c>
      <c r="F71" s="2">
        <f>'Player-Wise Data'!F71</f>
        <v>290</v>
      </c>
      <c r="G71" s="2">
        <f>'Player-Wise Data'!G71</f>
        <v>101</v>
      </c>
      <c r="H71" s="2">
        <f>'Player-Wise Data'!H71</f>
        <v>76</v>
      </c>
      <c r="I71" s="35">
        <f t="shared" si="8"/>
        <v>10</v>
      </c>
      <c r="J71" s="22">
        <f t="shared" si="9"/>
        <v>3.4827586206896552</v>
      </c>
      <c r="K71" s="99">
        <f t="shared" si="10"/>
        <v>2.6206896551724137</v>
      </c>
      <c r="L71" s="24">
        <f t="shared" si="11"/>
        <v>6525000</v>
      </c>
    </row>
    <row r="72" spans="2:12" ht="15" customHeight="1" x14ac:dyDescent="0.35">
      <c r="B72" s="32" t="str">
        <f>'Player-Wise Data'!B72</f>
        <v>Eta</v>
      </c>
      <c r="C72" s="51" t="str">
        <f>'Player-Wise Data'!C72</f>
        <v>Adrien Mccoy</v>
      </c>
      <c r="D72" s="6" t="str">
        <f>'Player-Wise Data'!D72</f>
        <v>Bowler</v>
      </c>
      <c r="E72" s="2">
        <f>'Player-Wise Data'!E72</f>
        <v>227</v>
      </c>
      <c r="F72" s="2">
        <f>'Player-Wise Data'!F72</f>
        <v>4313</v>
      </c>
      <c r="G72" s="2">
        <f>'Player-Wise Data'!G72</f>
        <v>462</v>
      </c>
      <c r="H72" s="2">
        <f>'Player-Wise Data'!H72</f>
        <v>494</v>
      </c>
      <c r="I72" s="35">
        <f t="shared" si="8"/>
        <v>19</v>
      </c>
      <c r="J72" s="22">
        <f t="shared" si="9"/>
        <v>2.0352422907488985</v>
      </c>
      <c r="K72" s="99">
        <f t="shared" si="10"/>
        <v>2.1762114537444934</v>
      </c>
      <c r="L72" s="24">
        <f t="shared" si="11"/>
        <v>6125000</v>
      </c>
    </row>
    <row r="73" spans="2:12" ht="15" customHeight="1" x14ac:dyDescent="0.35">
      <c r="B73" s="32" t="str">
        <f>'Player-Wise Data'!B73</f>
        <v>Eta</v>
      </c>
      <c r="C73" s="51" t="str">
        <f>'Player-Wise Data'!C73</f>
        <v>Isaac Kemp</v>
      </c>
      <c r="D73" s="6" t="str">
        <f>'Player-Wise Data'!D73</f>
        <v>Batsman</v>
      </c>
      <c r="E73" s="2">
        <f>'Player-Wise Data'!E73</f>
        <v>232</v>
      </c>
      <c r="F73" s="2">
        <f>'Player-Wise Data'!F73</f>
        <v>13456</v>
      </c>
      <c r="G73" s="2">
        <f>'Player-Wise Data'!G73</f>
        <v>256</v>
      </c>
      <c r="H73" s="2">
        <f>'Player-Wise Data'!H73</f>
        <v>468</v>
      </c>
      <c r="I73" s="35">
        <f t="shared" si="8"/>
        <v>58</v>
      </c>
      <c r="J73" s="22">
        <f t="shared" si="9"/>
        <v>1.103448275862069</v>
      </c>
      <c r="K73" s="99">
        <f t="shared" si="10"/>
        <v>2.0172413793103448</v>
      </c>
      <c r="L73" s="24">
        <f t="shared" si="11"/>
        <v>8300000</v>
      </c>
    </row>
    <row r="74" spans="2:12" ht="15" customHeight="1" x14ac:dyDescent="0.35">
      <c r="B74" s="32" t="str">
        <f>'Player-Wise Data'!B74</f>
        <v>Eta</v>
      </c>
      <c r="C74" s="51" t="str">
        <f>'Player-Wise Data'!C74</f>
        <v>Haley Reed</v>
      </c>
      <c r="D74" s="6" t="str">
        <f>'Player-Wise Data'!D74</f>
        <v>Batsman</v>
      </c>
      <c r="E74" s="2">
        <f>'Player-Wise Data'!E74</f>
        <v>102</v>
      </c>
      <c r="F74" s="2">
        <f>'Player-Wise Data'!F74</f>
        <v>3876</v>
      </c>
      <c r="G74" s="2">
        <f>'Player-Wise Data'!G74</f>
        <v>147</v>
      </c>
      <c r="H74" s="2">
        <f>'Player-Wise Data'!H74</f>
        <v>26</v>
      </c>
      <c r="I74" s="35">
        <f t="shared" si="8"/>
        <v>38</v>
      </c>
      <c r="J74" s="22">
        <f t="shared" si="9"/>
        <v>1.4411764705882353</v>
      </c>
      <c r="K74" s="99">
        <f t="shared" si="10"/>
        <v>0.25490196078431371</v>
      </c>
      <c r="L74" s="24">
        <f t="shared" si="11"/>
        <v>6675000</v>
      </c>
    </row>
    <row r="75" spans="2:12" ht="15" customHeight="1" x14ac:dyDescent="0.35">
      <c r="B75" s="32" t="str">
        <f>'Player-Wise Data'!B75</f>
        <v>Eta</v>
      </c>
      <c r="C75" s="51" t="str">
        <f>'Player-Wise Data'!C75</f>
        <v>Ayaan Underwood</v>
      </c>
      <c r="D75" s="6" t="str">
        <f>'Player-Wise Data'!D75</f>
        <v>Batsman</v>
      </c>
      <c r="E75" s="2">
        <f>'Player-Wise Data'!E75</f>
        <v>265</v>
      </c>
      <c r="F75" s="2">
        <f>'Player-Wise Data'!F75</f>
        <v>13250</v>
      </c>
      <c r="G75" s="2">
        <f>'Player-Wise Data'!G75</f>
        <v>0</v>
      </c>
      <c r="H75" s="2">
        <f>'Player-Wise Data'!H75</f>
        <v>86</v>
      </c>
      <c r="I75" s="35">
        <f t="shared" si="8"/>
        <v>50</v>
      </c>
      <c r="J75" s="22">
        <f t="shared" si="9"/>
        <v>0</v>
      </c>
      <c r="K75" s="99">
        <f t="shared" si="10"/>
        <v>0.32452830188679244</v>
      </c>
      <c r="L75" s="24">
        <f t="shared" si="11"/>
        <v>3400000</v>
      </c>
    </row>
    <row r="76" spans="2:12" ht="15" customHeight="1" x14ac:dyDescent="0.35">
      <c r="B76" s="32" t="str">
        <f>'Player-Wise Data'!B76</f>
        <v>Eta</v>
      </c>
      <c r="C76" s="51" t="str">
        <f>'Player-Wise Data'!C76</f>
        <v>Julianna Blake</v>
      </c>
      <c r="D76" s="6" t="str">
        <f>'Player-Wise Data'!D76</f>
        <v>Batsman</v>
      </c>
      <c r="E76" s="2">
        <f>'Player-Wise Data'!E76</f>
        <v>258</v>
      </c>
      <c r="F76" s="2">
        <f>'Player-Wise Data'!F76</f>
        <v>10578</v>
      </c>
      <c r="G76" s="2">
        <f>'Player-Wise Data'!G76</f>
        <v>0</v>
      </c>
      <c r="H76" s="2">
        <f>'Player-Wise Data'!H76</f>
        <v>326</v>
      </c>
      <c r="I76" s="35">
        <f t="shared" si="8"/>
        <v>41</v>
      </c>
      <c r="J76" s="22">
        <f t="shared" si="9"/>
        <v>0</v>
      </c>
      <c r="K76" s="99">
        <f t="shared" si="10"/>
        <v>1.2635658914728682</v>
      </c>
      <c r="L76" s="24">
        <f t="shared" si="11"/>
        <v>3650000</v>
      </c>
    </row>
    <row r="77" spans="2:12" ht="15" customHeight="1" x14ac:dyDescent="0.35">
      <c r="B77" s="32" t="str">
        <f>'Player-Wise Data'!B77</f>
        <v>Eta</v>
      </c>
      <c r="C77" s="51" t="str">
        <f>'Player-Wise Data'!C77</f>
        <v>Oliver Krause</v>
      </c>
      <c r="D77" s="6" t="str">
        <f>'Player-Wise Data'!D77</f>
        <v>All-Rounder</v>
      </c>
      <c r="E77" s="2">
        <f>'Player-Wise Data'!E77</f>
        <v>298</v>
      </c>
      <c r="F77" s="2">
        <f>'Player-Wise Data'!F77</f>
        <v>6854</v>
      </c>
      <c r="G77" s="2">
        <f>'Player-Wise Data'!G77</f>
        <v>262</v>
      </c>
      <c r="H77" s="2">
        <f>'Player-Wise Data'!H77</f>
        <v>255</v>
      </c>
      <c r="I77" s="35">
        <f t="shared" si="8"/>
        <v>23</v>
      </c>
      <c r="J77" s="22">
        <f t="shared" si="9"/>
        <v>0.87919463087248317</v>
      </c>
      <c r="K77" s="99">
        <f t="shared" si="10"/>
        <v>0.85570469798657722</v>
      </c>
      <c r="L77" s="24">
        <f t="shared" si="11"/>
        <v>4875000</v>
      </c>
    </row>
    <row r="78" spans="2:12" ht="15" customHeight="1" x14ac:dyDescent="0.35">
      <c r="B78" s="32" t="str">
        <f>'Player-Wise Data'!B78</f>
        <v>Eta</v>
      </c>
      <c r="C78" s="51" t="str">
        <f>'Player-Wise Data'!C78</f>
        <v>Saniyah Garcia</v>
      </c>
      <c r="D78" s="6" t="str">
        <f>'Player-Wise Data'!D78</f>
        <v>Wicketkeeper</v>
      </c>
      <c r="E78" s="2">
        <f>'Player-Wise Data'!E78</f>
        <v>69</v>
      </c>
      <c r="F78" s="2">
        <f>'Player-Wise Data'!F78</f>
        <v>2277</v>
      </c>
      <c r="G78" s="2">
        <f>'Player-Wise Data'!G78</f>
        <v>0</v>
      </c>
      <c r="H78" s="2">
        <f>'Player-Wise Data'!H78</f>
        <v>264</v>
      </c>
      <c r="I78" s="35">
        <f t="shared" si="8"/>
        <v>33</v>
      </c>
      <c r="J78" s="22">
        <f t="shared" si="9"/>
        <v>0</v>
      </c>
      <c r="K78" s="99">
        <f t="shared" si="10"/>
        <v>3.8260869565217392</v>
      </c>
      <c r="L78" s="24">
        <f t="shared" si="11"/>
        <v>5225000</v>
      </c>
    </row>
    <row r="79" spans="2:12" ht="15" customHeight="1" x14ac:dyDescent="0.35">
      <c r="B79" s="32" t="str">
        <f>'Player-Wise Data'!B79</f>
        <v>Eta</v>
      </c>
      <c r="C79" s="51" t="str">
        <f>'Player-Wise Data'!C79</f>
        <v>Monique Gordon</v>
      </c>
      <c r="D79" s="6" t="str">
        <f>'Player-Wise Data'!D79</f>
        <v>Wicketkeeper</v>
      </c>
      <c r="E79" s="2">
        <f>'Player-Wise Data'!E79</f>
        <v>237</v>
      </c>
      <c r="F79" s="2">
        <f>'Player-Wise Data'!F79</f>
        <v>4977</v>
      </c>
      <c r="G79" s="2">
        <f>'Player-Wise Data'!G79</f>
        <v>0</v>
      </c>
      <c r="H79" s="2">
        <f>'Player-Wise Data'!H79</f>
        <v>1000</v>
      </c>
      <c r="I79" s="35">
        <f t="shared" si="8"/>
        <v>21</v>
      </c>
      <c r="J79" s="22">
        <f t="shared" si="9"/>
        <v>0</v>
      </c>
      <c r="K79" s="99">
        <f t="shared" si="10"/>
        <v>4.2194092827004219</v>
      </c>
      <c r="L79" s="24">
        <f t="shared" si="11"/>
        <v>5175000</v>
      </c>
    </row>
    <row r="80" spans="2:12" ht="15" customHeight="1" x14ac:dyDescent="0.35">
      <c r="B80" s="32" t="str">
        <f>'Player-Wise Data'!B80</f>
        <v>Theta</v>
      </c>
      <c r="C80" s="51" t="str">
        <f>'Player-Wise Data'!C80</f>
        <v>Davin Daniel</v>
      </c>
      <c r="D80" s="6" t="str">
        <f>'Player-Wise Data'!D80</f>
        <v>Bowler</v>
      </c>
      <c r="E80" s="2">
        <f>'Player-Wise Data'!E80</f>
        <v>281</v>
      </c>
      <c r="F80" s="2">
        <f>'Player-Wise Data'!F80</f>
        <v>3653</v>
      </c>
      <c r="G80" s="2">
        <f>'Player-Wise Data'!G80</f>
        <v>349</v>
      </c>
      <c r="H80" s="2">
        <f>'Player-Wise Data'!H80</f>
        <v>420</v>
      </c>
      <c r="I80" s="35">
        <f t="shared" si="8"/>
        <v>13</v>
      </c>
      <c r="J80" s="22">
        <f t="shared" si="9"/>
        <v>1.2419928825622777</v>
      </c>
      <c r="K80" s="99">
        <f t="shared" si="10"/>
        <v>1.4946619217081851</v>
      </c>
      <c r="L80" s="24">
        <f t="shared" si="11"/>
        <v>4375000</v>
      </c>
    </row>
    <row r="81" spans="2:12" ht="15" customHeight="1" x14ac:dyDescent="0.35">
      <c r="B81" s="32" t="str">
        <f>'Player-Wise Data'!B81</f>
        <v>Theta</v>
      </c>
      <c r="C81" s="51" t="str">
        <f>'Player-Wise Data'!C81</f>
        <v>Alejandra Dunlap</v>
      </c>
      <c r="D81" s="6" t="str">
        <f>'Player-Wise Data'!D81</f>
        <v>Bowler</v>
      </c>
      <c r="E81" s="2">
        <f>'Player-Wise Data'!E81</f>
        <v>284</v>
      </c>
      <c r="F81" s="2">
        <f>'Player-Wise Data'!F81</f>
        <v>7668</v>
      </c>
      <c r="G81" s="2">
        <f>'Player-Wise Data'!G81</f>
        <v>214</v>
      </c>
      <c r="H81" s="2">
        <f>'Player-Wise Data'!H81</f>
        <v>396</v>
      </c>
      <c r="I81" s="35">
        <f t="shared" si="8"/>
        <v>27</v>
      </c>
      <c r="J81" s="22">
        <f t="shared" si="9"/>
        <v>0.75352112676056338</v>
      </c>
      <c r="K81" s="99">
        <f t="shared" si="10"/>
        <v>1.3943661971830985</v>
      </c>
      <c r="L81" s="24">
        <f t="shared" si="11"/>
        <v>5200000</v>
      </c>
    </row>
    <row r="82" spans="2:12" ht="15" customHeight="1" x14ac:dyDescent="0.35">
      <c r="B82" s="32" t="str">
        <f>'Player-Wise Data'!B82</f>
        <v>Theta</v>
      </c>
      <c r="C82" s="51" t="str">
        <f>'Player-Wise Data'!C82</f>
        <v>Makenna Gardner</v>
      </c>
      <c r="D82" s="6" t="str">
        <f>'Player-Wise Data'!D82</f>
        <v>Bowler</v>
      </c>
      <c r="E82" s="2">
        <f>'Player-Wise Data'!E82</f>
        <v>257</v>
      </c>
      <c r="F82" s="2">
        <f>'Player-Wise Data'!F82</f>
        <v>5140</v>
      </c>
      <c r="G82" s="2">
        <f>'Player-Wise Data'!G82</f>
        <v>11</v>
      </c>
      <c r="H82" s="2">
        <f>'Player-Wise Data'!H82</f>
        <v>496</v>
      </c>
      <c r="I82" s="35">
        <f t="shared" si="8"/>
        <v>20</v>
      </c>
      <c r="J82" s="22">
        <f t="shared" si="9"/>
        <v>4.2801556420233464E-2</v>
      </c>
      <c r="K82" s="99">
        <f t="shared" si="10"/>
        <v>1.9299610894941635</v>
      </c>
      <c r="L82" s="24">
        <f t="shared" si="11"/>
        <v>4125000</v>
      </c>
    </row>
    <row r="83" spans="2:12" ht="15" customHeight="1" x14ac:dyDescent="0.35">
      <c r="B83" s="32" t="str">
        <f>'Player-Wise Data'!B83</f>
        <v>Theta</v>
      </c>
      <c r="C83" s="51" t="str">
        <f>'Player-Wise Data'!C83</f>
        <v>Aubrie Floyd</v>
      </c>
      <c r="D83" s="6" t="str">
        <f>'Player-Wise Data'!D83</f>
        <v>Bowler</v>
      </c>
      <c r="E83" s="2">
        <f>'Player-Wise Data'!E83</f>
        <v>87</v>
      </c>
      <c r="F83" s="2">
        <f>'Player-Wise Data'!F83</f>
        <v>2610</v>
      </c>
      <c r="G83" s="2">
        <f>'Player-Wise Data'!G83</f>
        <v>446</v>
      </c>
      <c r="H83" s="2">
        <f>'Player-Wise Data'!H83</f>
        <v>2</v>
      </c>
      <c r="I83" s="35">
        <f t="shared" si="8"/>
        <v>30</v>
      </c>
      <c r="J83" s="22">
        <f t="shared" si="9"/>
        <v>5.1264367816091951</v>
      </c>
      <c r="K83" s="99">
        <f t="shared" si="10"/>
        <v>2.2988505747126436E-2</v>
      </c>
      <c r="L83" s="24">
        <f t="shared" si="11"/>
        <v>8350000</v>
      </c>
    </row>
    <row r="84" spans="2:12" ht="15" customHeight="1" x14ac:dyDescent="0.35">
      <c r="B84" s="32" t="str">
        <f>'Player-Wise Data'!B84</f>
        <v>Theta</v>
      </c>
      <c r="C84" s="51" t="str">
        <f>'Player-Wise Data'!C84</f>
        <v>Amina Mercer</v>
      </c>
      <c r="D84" s="6" t="str">
        <f>'Player-Wise Data'!D84</f>
        <v>Batsman</v>
      </c>
      <c r="E84" s="2">
        <f>'Player-Wise Data'!E84</f>
        <v>270</v>
      </c>
      <c r="F84" s="2">
        <f>'Player-Wise Data'!F84</f>
        <v>14310</v>
      </c>
      <c r="G84" s="2">
        <f>'Player-Wise Data'!G84</f>
        <v>0</v>
      </c>
      <c r="H84" s="2">
        <f>'Player-Wise Data'!H84</f>
        <v>485</v>
      </c>
      <c r="I84" s="35">
        <f t="shared" si="8"/>
        <v>53</v>
      </c>
      <c r="J84" s="22">
        <f t="shared" si="9"/>
        <v>0</v>
      </c>
      <c r="K84" s="99">
        <f t="shared" si="10"/>
        <v>1.7962962962962963</v>
      </c>
      <c r="L84" s="24">
        <f t="shared" si="11"/>
        <v>4675000</v>
      </c>
    </row>
    <row r="85" spans="2:12" ht="15" customHeight="1" x14ac:dyDescent="0.35">
      <c r="B85" s="32" t="str">
        <f>'Player-Wise Data'!B85</f>
        <v>Theta</v>
      </c>
      <c r="C85" s="51" t="str">
        <f>'Player-Wise Data'!C85</f>
        <v>Quinn Carney</v>
      </c>
      <c r="D85" s="6" t="str">
        <f>'Player-Wise Data'!D85</f>
        <v>Batsman</v>
      </c>
      <c r="E85" s="2">
        <f>'Player-Wise Data'!E85</f>
        <v>74</v>
      </c>
      <c r="F85" s="2">
        <f>'Player-Wise Data'!F85</f>
        <v>2590</v>
      </c>
      <c r="G85" s="2">
        <f>'Player-Wise Data'!G85</f>
        <v>84</v>
      </c>
      <c r="H85" s="2">
        <f>'Player-Wise Data'!H85</f>
        <v>87</v>
      </c>
      <c r="I85" s="35">
        <f t="shared" si="8"/>
        <v>35</v>
      </c>
      <c r="J85" s="22">
        <f t="shared" si="9"/>
        <v>1.1351351351351351</v>
      </c>
      <c r="K85" s="99">
        <f t="shared" si="10"/>
        <v>1.1756756756756757</v>
      </c>
      <c r="L85" s="24">
        <f t="shared" si="11"/>
        <v>6225000</v>
      </c>
    </row>
    <row r="86" spans="2:12" ht="15" customHeight="1" x14ac:dyDescent="0.35">
      <c r="B86" s="32" t="str">
        <f>'Player-Wise Data'!B86</f>
        <v>Theta</v>
      </c>
      <c r="C86" s="51" t="str">
        <f>'Player-Wise Data'!C86</f>
        <v>Johnathon Chen</v>
      </c>
      <c r="D86" s="6" t="str">
        <f>'Player-Wise Data'!D86</f>
        <v>Batsman</v>
      </c>
      <c r="E86" s="2">
        <f>'Player-Wise Data'!E86</f>
        <v>45</v>
      </c>
      <c r="F86" s="2">
        <f>'Player-Wise Data'!F86</f>
        <v>1575</v>
      </c>
      <c r="G86" s="2">
        <f>'Player-Wise Data'!G86</f>
        <v>68</v>
      </c>
      <c r="H86" s="2">
        <f>'Player-Wise Data'!H86</f>
        <v>36</v>
      </c>
      <c r="I86" s="35">
        <f t="shared" si="8"/>
        <v>35</v>
      </c>
      <c r="J86" s="22">
        <f t="shared" si="9"/>
        <v>1.5111111111111111</v>
      </c>
      <c r="K86" s="99">
        <f t="shared" si="10"/>
        <v>0.8</v>
      </c>
      <c r="L86" s="24">
        <f t="shared" si="11"/>
        <v>7000000</v>
      </c>
    </row>
    <row r="87" spans="2:12" ht="15" customHeight="1" x14ac:dyDescent="0.35">
      <c r="B87" s="32" t="str">
        <f>'Player-Wise Data'!B87</f>
        <v>Theta</v>
      </c>
      <c r="C87" s="51" t="str">
        <f>'Player-Wise Data'!C87</f>
        <v>Joe Hartman</v>
      </c>
      <c r="D87" s="6" t="str">
        <f>'Player-Wise Data'!D87</f>
        <v>Batsman</v>
      </c>
      <c r="E87" s="2">
        <f>'Player-Wise Data'!E87</f>
        <v>59</v>
      </c>
      <c r="F87" s="2">
        <f>'Player-Wise Data'!F87</f>
        <v>3658</v>
      </c>
      <c r="G87" s="2">
        <f>'Player-Wise Data'!G87</f>
        <v>0</v>
      </c>
      <c r="H87" s="2">
        <f>'Player-Wise Data'!H87</f>
        <v>99</v>
      </c>
      <c r="I87" s="35">
        <f t="shared" si="8"/>
        <v>62</v>
      </c>
      <c r="J87" s="22">
        <f t="shared" si="9"/>
        <v>0</v>
      </c>
      <c r="K87" s="99">
        <f t="shared" si="10"/>
        <v>1.6779661016949152</v>
      </c>
      <c r="L87" s="24">
        <f t="shared" si="11"/>
        <v>4500000</v>
      </c>
    </row>
    <row r="88" spans="2:12" ht="15" customHeight="1" x14ac:dyDescent="0.35">
      <c r="B88" s="32" t="str">
        <f>'Player-Wise Data'!B88</f>
        <v>Theta</v>
      </c>
      <c r="C88" s="51" t="str">
        <f>'Player-Wise Data'!C88</f>
        <v>Aliza Griffin</v>
      </c>
      <c r="D88" s="6" t="str">
        <f>'Player-Wise Data'!D88</f>
        <v>All-Rounder</v>
      </c>
      <c r="E88" s="2">
        <f>'Player-Wise Data'!E88</f>
        <v>91</v>
      </c>
      <c r="F88" s="2">
        <f>'Player-Wise Data'!F88</f>
        <v>4095</v>
      </c>
      <c r="G88" s="2">
        <f>'Player-Wise Data'!G88</f>
        <v>40</v>
      </c>
      <c r="H88" s="2">
        <f>'Player-Wise Data'!H88</f>
        <v>93</v>
      </c>
      <c r="I88" s="35">
        <f t="shared" si="8"/>
        <v>45</v>
      </c>
      <c r="J88" s="22">
        <f t="shared" si="9"/>
        <v>0.43956043956043955</v>
      </c>
      <c r="K88" s="99">
        <f t="shared" si="10"/>
        <v>1.0219780219780219</v>
      </c>
      <c r="L88" s="24">
        <f t="shared" si="11"/>
        <v>5250000</v>
      </c>
    </row>
    <row r="89" spans="2:12" ht="15" customHeight="1" x14ac:dyDescent="0.35">
      <c r="B89" s="32" t="str">
        <f>'Player-Wise Data'!B89</f>
        <v>Theta</v>
      </c>
      <c r="C89" s="51" t="str">
        <f>'Player-Wise Data'!C89</f>
        <v>Alani Singleton</v>
      </c>
      <c r="D89" s="6" t="str">
        <f>'Player-Wise Data'!D89</f>
        <v>Wicketkeeper</v>
      </c>
      <c r="E89" s="2">
        <f>'Player-Wise Data'!E89</f>
        <v>69</v>
      </c>
      <c r="F89" s="2">
        <f>'Player-Wise Data'!F89</f>
        <v>2415</v>
      </c>
      <c r="G89" s="2">
        <f>'Player-Wise Data'!G89</f>
        <v>0</v>
      </c>
      <c r="H89" s="2">
        <f>'Player-Wise Data'!H89</f>
        <v>152</v>
      </c>
      <c r="I89" s="35">
        <f t="shared" si="8"/>
        <v>35</v>
      </c>
      <c r="J89" s="22">
        <f t="shared" si="9"/>
        <v>0</v>
      </c>
      <c r="K89" s="99">
        <f t="shared" si="10"/>
        <v>2.2028985507246377</v>
      </c>
      <c r="L89" s="24">
        <f t="shared" si="11"/>
        <v>4600000</v>
      </c>
    </row>
    <row r="90" spans="2:12" ht="15" customHeight="1" x14ac:dyDescent="0.35">
      <c r="B90" s="32" t="str">
        <f>'Player-Wise Data'!B90</f>
        <v>Theta</v>
      </c>
      <c r="C90" s="51" t="str">
        <f>'Player-Wise Data'!C90</f>
        <v>Hayden Kaiser</v>
      </c>
      <c r="D90" s="6" t="str">
        <f>'Player-Wise Data'!D90</f>
        <v>Wicketkeeper</v>
      </c>
      <c r="E90" s="2">
        <f>'Player-Wise Data'!E90</f>
        <v>105</v>
      </c>
      <c r="F90" s="2">
        <f>'Player-Wise Data'!F90</f>
        <v>2520</v>
      </c>
      <c r="G90" s="2">
        <f>'Player-Wise Data'!G90</f>
        <v>0</v>
      </c>
      <c r="H90" s="2">
        <f>'Player-Wise Data'!H90</f>
        <v>128</v>
      </c>
      <c r="I90" s="35">
        <f t="shared" si="8"/>
        <v>24</v>
      </c>
      <c r="J90" s="22">
        <f t="shared" si="9"/>
        <v>0</v>
      </c>
      <c r="K90" s="99">
        <f t="shared" si="10"/>
        <v>1.2190476190476192</v>
      </c>
      <c r="L90" s="24">
        <f t="shared" si="11"/>
        <v>3300000</v>
      </c>
    </row>
    <row r="91" spans="2:12" ht="15" customHeight="1" x14ac:dyDescent="0.35">
      <c r="B91" s="32" t="str">
        <f>'Player-Wise Data'!B91</f>
        <v>Iota</v>
      </c>
      <c r="C91" s="51" t="str">
        <f>'Player-Wise Data'!C91</f>
        <v>Quintin Kerr</v>
      </c>
      <c r="D91" s="6" t="str">
        <f>'Player-Wise Data'!D91</f>
        <v>Bowler</v>
      </c>
      <c r="E91" s="2">
        <f>'Player-Wise Data'!E91</f>
        <v>182</v>
      </c>
      <c r="F91" s="2">
        <f>'Player-Wise Data'!F91</f>
        <v>4732</v>
      </c>
      <c r="G91" s="2">
        <f>'Player-Wise Data'!G91</f>
        <v>760</v>
      </c>
      <c r="H91" s="2">
        <f>'Player-Wise Data'!H91</f>
        <v>52</v>
      </c>
      <c r="I91" s="35">
        <f t="shared" si="8"/>
        <v>26</v>
      </c>
      <c r="J91" s="22">
        <f t="shared" si="9"/>
        <v>4.1758241758241761</v>
      </c>
      <c r="K91" s="99">
        <f t="shared" si="10"/>
        <v>0.2857142857142857</v>
      </c>
      <c r="L91" s="24">
        <f t="shared" si="11"/>
        <v>7450000</v>
      </c>
    </row>
    <row r="92" spans="2:12" ht="15" customHeight="1" x14ac:dyDescent="0.35">
      <c r="B92" s="32" t="str">
        <f>'Player-Wise Data'!B92</f>
        <v>Iota</v>
      </c>
      <c r="C92" s="51" t="str">
        <f>'Player-Wise Data'!C92</f>
        <v>Nikolai Alvarado</v>
      </c>
      <c r="D92" s="6" t="str">
        <f>'Player-Wise Data'!D92</f>
        <v>Bowler</v>
      </c>
      <c r="E92" s="2">
        <f>'Player-Wise Data'!E92</f>
        <v>254</v>
      </c>
      <c r="F92" s="2">
        <f>'Player-Wise Data'!F92</f>
        <v>3302</v>
      </c>
      <c r="G92" s="2">
        <f>'Player-Wise Data'!G92</f>
        <v>360</v>
      </c>
      <c r="H92" s="2">
        <f>'Player-Wise Data'!H92</f>
        <v>172</v>
      </c>
      <c r="I92" s="35">
        <f t="shared" si="8"/>
        <v>13</v>
      </c>
      <c r="J92" s="22">
        <f t="shared" si="9"/>
        <v>1.4173228346456692</v>
      </c>
      <c r="K92" s="99">
        <f t="shared" si="10"/>
        <v>0.67716535433070868</v>
      </c>
      <c r="L92" s="24">
        <f t="shared" si="11"/>
        <v>3850000</v>
      </c>
    </row>
    <row r="93" spans="2:12" ht="15" customHeight="1" x14ac:dyDescent="0.35">
      <c r="B93" s="32" t="str">
        <f>'Player-Wise Data'!B93</f>
        <v>Iota</v>
      </c>
      <c r="C93" s="51" t="str">
        <f>'Player-Wise Data'!C93</f>
        <v>Abdullah Middleton</v>
      </c>
      <c r="D93" s="6" t="str">
        <f>'Player-Wise Data'!D93</f>
        <v>Bowler</v>
      </c>
      <c r="E93" s="2">
        <f>'Player-Wise Data'!E93</f>
        <v>55</v>
      </c>
      <c r="F93" s="2">
        <f>'Player-Wise Data'!F93</f>
        <v>880</v>
      </c>
      <c r="G93" s="2">
        <f>'Player-Wise Data'!G93</f>
        <v>143</v>
      </c>
      <c r="H93" s="2">
        <f>'Player-Wise Data'!H93</f>
        <v>48</v>
      </c>
      <c r="I93" s="35">
        <f t="shared" si="8"/>
        <v>16</v>
      </c>
      <c r="J93" s="22">
        <f t="shared" si="9"/>
        <v>2.6</v>
      </c>
      <c r="K93" s="99">
        <f t="shared" si="10"/>
        <v>0.87272727272727268</v>
      </c>
      <c r="L93" s="24">
        <f t="shared" si="11"/>
        <v>5000000</v>
      </c>
    </row>
    <row r="94" spans="2:12" ht="15" customHeight="1" x14ac:dyDescent="0.35">
      <c r="B94" s="32" t="str">
        <f>'Player-Wise Data'!B94</f>
        <v>Iota</v>
      </c>
      <c r="C94" s="51" t="str">
        <f>'Player-Wise Data'!C94</f>
        <v>Stephanie Diaz</v>
      </c>
      <c r="D94" s="6" t="str">
        <f>'Player-Wise Data'!D94</f>
        <v>Bowler</v>
      </c>
      <c r="E94" s="2">
        <f>'Player-Wise Data'!E94</f>
        <v>194</v>
      </c>
      <c r="F94" s="2">
        <f>'Player-Wise Data'!F94</f>
        <v>5238</v>
      </c>
      <c r="G94" s="2">
        <f>'Player-Wise Data'!G94</f>
        <v>729</v>
      </c>
      <c r="H94" s="2">
        <f>'Player-Wise Data'!H94</f>
        <v>330</v>
      </c>
      <c r="I94" s="35">
        <f t="shared" si="8"/>
        <v>27</v>
      </c>
      <c r="J94" s="22">
        <f t="shared" si="9"/>
        <v>3.7577319587628866</v>
      </c>
      <c r="K94" s="99">
        <f t="shared" si="10"/>
        <v>1.7010309278350515</v>
      </c>
      <c r="L94" s="24">
        <f t="shared" si="11"/>
        <v>8225000</v>
      </c>
    </row>
    <row r="95" spans="2:12" ht="15" customHeight="1" x14ac:dyDescent="0.35">
      <c r="B95" s="32" t="str">
        <f>'Player-Wise Data'!B95</f>
        <v>Iota</v>
      </c>
      <c r="C95" s="51" t="str">
        <f>'Player-Wise Data'!C95</f>
        <v>Deacon Castaneda</v>
      </c>
      <c r="D95" s="6" t="str">
        <f>'Player-Wise Data'!D95</f>
        <v>Batsman</v>
      </c>
      <c r="E95" s="2">
        <f>'Player-Wise Data'!E95</f>
        <v>68</v>
      </c>
      <c r="F95" s="2">
        <f>'Player-Wise Data'!F95</f>
        <v>3196</v>
      </c>
      <c r="G95" s="2">
        <f>'Player-Wise Data'!G95</f>
        <v>134</v>
      </c>
      <c r="H95" s="2">
        <f>'Player-Wise Data'!H95</f>
        <v>25</v>
      </c>
      <c r="I95" s="35">
        <f t="shared" si="8"/>
        <v>47</v>
      </c>
      <c r="J95" s="22">
        <f t="shared" si="9"/>
        <v>1.9705882352941178</v>
      </c>
      <c r="K95" s="99">
        <f t="shared" si="10"/>
        <v>0.36764705882352944</v>
      </c>
      <c r="L95" s="24">
        <f t="shared" si="11"/>
        <v>8700000</v>
      </c>
    </row>
    <row r="96" spans="2:12" ht="15" customHeight="1" x14ac:dyDescent="0.35">
      <c r="B96" s="32" t="str">
        <f>'Player-Wise Data'!B96</f>
        <v>Iota</v>
      </c>
      <c r="C96" s="51" t="str">
        <f>'Player-Wise Data'!C96</f>
        <v>Abraham Ingram</v>
      </c>
      <c r="D96" s="6" t="str">
        <f>'Player-Wise Data'!D96</f>
        <v>Batsman</v>
      </c>
      <c r="E96" s="2">
        <f>'Player-Wise Data'!E96</f>
        <v>115</v>
      </c>
      <c r="F96" s="2">
        <f>'Player-Wise Data'!F96</f>
        <v>7475</v>
      </c>
      <c r="G96" s="2">
        <f>'Player-Wise Data'!G96</f>
        <v>0</v>
      </c>
      <c r="H96" s="2">
        <f>'Player-Wise Data'!H96</f>
        <v>6</v>
      </c>
      <c r="I96" s="35">
        <f t="shared" si="8"/>
        <v>65</v>
      </c>
      <c r="J96" s="22">
        <f t="shared" si="9"/>
        <v>0</v>
      </c>
      <c r="K96" s="99">
        <f t="shared" si="10"/>
        <v>5.2173913043478258E-2</v>
      </c>
      <c r="L96" s="24">
        <f t="shared" si="11"/>
        <v>3575000</v>
      </c>
    </row>
    <row r="97" spans="2:12" ht="15" customHeight="1" x14ac:dyDescent="0.35">
      <c r="B97" s="32" t="str">
        <f>'Player-Wise Data'!B97</f>
        <v>Iota</v>
      </c>
      <c r="C97" s="51" t="str">
        <f>'Player-Wise Data'!C97</f>
        <v>Emilee Irwin</v>
      </c>
      <c r="D97" s="6" t="str">
        <f>'Player-Wise Data'!D97</f>
        <v>Batsman</v>
      </c>
      <c r="E97" s="2">
        <f>'Player-Wise Data'!E97</f>
        <v>177</v>
      </c>
      <c r="F97" s="2">
        <f>'Player-Wise Data'!F97</f>
        <v>8319</v>
      </c>
      <c r="G97" s="2">
        <f>'Player-Wise Data'!G97</f>
        <v>0</v>
      </c>
      <c r="H97" s="2">
        <f>'Player-Wise Data'!H97</f>
        <v>424</v>
      </c>
      <c r="I97" s="35">
        <f t="shared" si="8"/>
        <v>47</v>
      </c>
      <c r="J97" s="22">
        <f t="shared" si="9"/>
        <v>0</v>
      </c>
      <c r="K97" s="99">
        <f t="shared" si="10"/>
        <v>2.3954802259887007</v>
      </c>
      <c r="L97" s="24">
        <f t="shared" si="11"/>
        <v>4600000</v>
      </c>
    </row>
    <row r="98" spans="2:12" ht="15" customHeight="1" x14ac:dyDescent="0.35">
      <c r="B98" s="32" t="str">
        <f>'Player-Wise Data'!B98</f>
        <v>Iota</v>
      </c>
      <c r="C98" s="51" t="str">
        <f>'Player-Wise Data'!C98</f>
        <v>Kenya Arellano</v>
      </c>
      <c r="D98" s="6" t="str">
        <f>'Player-Wise Data'!D98</f>
        <v>Batsman</v>
      </c>
      <c r="E98" s="2">
        <f>'Player-Wise Data'!E98</f>
        <v>107</v>
      </c>
      <c r="F98" s="2">
        <f>'Player-Wise Data'!F98</f>
        <v>6848</v>
      </c>
      <c r="G98" s="2">
        <f>'Player-Wise Data'!G98</f>
        <v>88</v>
      </c>
      <c r="H98" s="2">
        <f>'Player-Wise Data'!H98</f>
        <v>81</v>
      </c>
      <c r="I98" s="35">
        <f t="shared" si="8"/>
        <v>64</v>
      </c>
      <c r="J98" s="22">
        <f t="shared" si="9"/>
        <v>0.82242990654205606</v>
      </c>
      <c r="K98" s="99">
        <f t="shared" si="10"/>
        <v>0.7570093457943925</v>
      </c>
      <c r="L98" s="24">
        <f t="shared" si="11"/>
        <v>6500000</v>
      </c>
    </row>
    <row r="99" spans="2:12" ht="15" customHeight="1" x14ac:dyDescent="0.35">
      <c r="B99" s="32" t="str">
        <f>'Player-Wise Data'!B99</f>
        <v>Iota</v>
      </c>
      <c r="C99" s="51" t="str">
        <f>'Player-Wise Data'!C99</f>
        <v>Maren Mcmillan</v>
      </c>
      <c r="D99" s="6" t="str">
        <f>'Player-Wise Data'!D99</f>
        <v>All-Rounder</v>
      </c>
      <c r="E99" s="2">
        <f>'Player-Wise Data'!E99</f>
        <v>177</v>
      </c>
      <c r="F99" s="2">
        <f>'Player-Wise Data'!F99</f>
        <v>4956</v>
      </c>
      <c r="G99" s="2">
        <f>'Player-Wise Data'!G99</f>
        <v>260</v>
      </c>
      <c r="H99" s="2">
        <f>'Player-Wise Data'!H99</f>
        <v>240</v>
      </c>
      <c r="I99" s="35">
        <f t="shared" ref="I99:I112" si="12">F99/$E99</f>
        <v>28</v>
      </c>
      <c r="J99" s="22">
        <f t="shared" ref="J99:J112" si="13">G99/$E99</f>
        <v>1.4689265536723164</v>
      </c>
      <c r="K99" s="99">
        <f t="shared" ref="K99:K112" si="14">H99/$E99</f>
        <v>1.3559322033898304</v>
      </c>
      <c r="L99" s="24">
        <f t="shared" ref="L99:L112" si="15">MROUND((VLOOKUP(D99,Points_Table,MATCH(E$2,Points_Table_Match,0),0)*E99+VLOOKUP(D99,Points_Table,MATCH(I$2,Points_Table_Match,0),0)*I99 + VLOOKUP(D99,Points_Table,MATCH(J$2,Points_Table_Match,0),0)*J99+VLOOKUP(D99,Points_Table,MATCH(K$2,Points_Table_Match,0),0)*K99)*Price_Per_Point,Price_Rounding)</f>
        <v>6500000</v>
      </c>
    </row>
    <row r="100" spans="2:12" ht="15" customHeight="1" x14ac:dyDescent="0.35">
      <c r="B100" s="32" t="str">
        <f>'Player-Wise Data'!B100</f>
        <v>Iota</v>
      </c>
      <c r="C100" s="51" t="str">
        <f>'Player-Wise Data'!C100</f>
        <v>Delilah Beck</v>
      </c>
      <c r="D100" s="6" t="str">
        <f>'Player-Wise Data'!D100</f>
        <v>Wicketkeeper</v>
      </c>
      <c r="E100" s="2">
        <f>'Player-Wise Data'!E100</f>
        <v>35</v>
      </c>
      <c r="F100" s="2">
        <f>'Player-Wise Data'!F100</f>
        <v>1540</v>
      </c>
      <c r="G100" s="2">
        <f>'Player-Wise Data'!G100</f>
        <v>0</v>
      </c>
      <c r="H100" s="2">
        <f>'Player-Wise Data'!H100</f>
        <v>148</v>
      </c>
      <c r="I100" s="35">
        <f t="shared" si="12"/>
        <v>44</v>
      </c>
      <c r="J100" s="22">
        <f t="shared" si="13"/>
        <v>0</v>
      </c>
      <c r="K100" s="99">
        <f t="shared" si="14"/>
        <v>4.2285714285714286</v>
      </c>
      <c r="L100" s="24">
        <f t="shared" si="15"/>
        <v>6250000</v>
      </c>
    </row>
    <row r="101" spans="2:12" ht="15" customHeight="1" x14ac:dyDescent="0.35">
      <c r="B101" s="32" t="str">
        <f>'Player-Wise Data'!B101</f>
        <v>Iota</v>
      </c>
      <c r="C101" s="51" t="str">
        <f>'Player-Wise Data'!C101</f>
        <v>Karson Fletcher</v>
      </c>
      <c r="D101" s="6" t="str">
        <f>'Player-Wise Data'!D101</f>
        <v>Wicketkeeper</v>
      </c>
      <c r="E101" s="2">
        <f>'Player-Wise Data'!E101</f>
        <v>14</v>
      </c>
      <c r="F101" s="2">
        <f>'Player-Wise Data'!F101</f>
        <v>406</v>
      </c>
      <c r="G101" s="2">
        <f>'Player-Wise Data'!G101</f>
        <v>0</v>
      </c>
      <c r="H101" s="2">
        <f>'Player-Wise Data'!H101</f>
        <v>31</v>
      </c>
      <c r="I101" s="35">
        <f t="shared" si="12"/>
        <v>29</v>
      </c>
      <c r="J101" s="22">
        <f t="shared" si="13"/>
        <v>0</v>
      </c>
      <c r="K101" s="99">
        <f t="shared" si="14"/>
        <v>2.2142857142857144</v>
      </c>
      <c r="L101" s="24">
        <f t="shared" si="15"/>
        <v>3775000</v>
      </c>
    </row>
    <row r="102" spans="2:12" ht="15" customHeight="1" x14ac:dyDescent="0.35">
      <c r="B102" s="32" t="str">
        <f>'Player-Wise Data'!B102</f>
        <v>Kappa</v>
      </c>
      <c r="C102" s="51" t="str">
        <f>'Player-Wise Data'!C102</f>
        <v>Monserrat Mcguire</v>
      </c>
      <c r="D102" s="6" t="str">
        <f>'Player-Wise Data'!D102</f>
        <v>Bowler</v>
      </c>
      <c r="E102" s="2">
        <f>'Player-Wise Data'!E102</f>
        <v>129</v>
      </c>
      <c r="F102" s="2">
        <f>'Player-Wise Data'!F102</f>
        <v>2322</v>
      </c>
      <c r="G102" s="2">
        <f>'Player-Wise Data'!G102</f>
        <v>96</v>
      </c>
      <c r="H102" s="2">
        <f>'Player-Wise Data'!H102</f>
        <v>88</v>
      </c>
      <c r="I102" s="35">
        <f t="shared" si="12"/>
        <v>18</v>
      </c>
      <c r="J102" s="22">
        <f t="shared" si="13"/>
        <v>0.7441860465116279</v>
      </c>
      <c r="K102" s="99">
        <f t="shared" si="14"/>
        <v>0.68217054263565891</v>
      </c>
      <c r="L102" s="24">
        <f t="shared" si="15"/>
        <v>3375000</v>
      </c>
    </row>
    <row r="103" spans="2:12" ht="15" customHeight="1" x14ac:dyDescent="0.35">
      <c r="B103" s="32" t="str">
        <f>'Player-Wise Data'!B103</f>
        <v>Kappa</v>
      </c>
      <c r="C103" s="51" t="str">
        <f>'Player-Wise Data'!C103</f>
        <v>Braelyn Benitez</v>
      </c>
      <c r="D103" s="6" t="str">
        <f>'Player-Wise Data'!D103</f>
        <v>Bowler</v>
      </c>
      <c r="E103" s="2">
        <f>'Player-Wise Data'!E103</f>
        <v>128</v>
      </c>
      <c r="F103" s="2">
        <f>'Player-Wise Data'!F103</f>
        <v>768</v>
      </c>
      <c r="G103" s="2">
        <f>'Player-Wise Data'!G103</f>
        <v>142</v>
      </c>
      <c r="H103" s="2">
        <f>'Player-Wise Data'!H103</f>
        <v>13</v>
      </c>
      <c r="I103" s="35">
        <f t="shared" si="12"/>
        <v>6</v>
      </c>
      <c r="J103" s="22">
        <f t="shared" si="13"/>
        <v>1.109375</v>
      </c>
      <c r="K103" s="99">
        <f t="shared" si="14"/>
        <v>0.1015625</v>
      </c>
      <c r="L103" s="24">
        <f t="shared" si="15"/>
        <v>2100000</v>
      </c>
    </row>
    <row r="104" spans="2:12" ht="15" customHeight="1" x14ac:dyDescent="0.35">
      <c r="B104" s="32" t="str">
        <f>'Player-Wise Data'!B104</f>
        <v>Kappa</v>
      </c>
      <c r="C104" s="51" t="str">
        <f>'Player-Wise Data'!C104</f>
        <v>Joy Edwards</v>
      </c>
      <c r="D104" s="6" t="str">
        <f>'Player-Wise Data'!D104</f>
        <v>Bowler</v>
      </c>
      <c r="E104" s="2">
        <f>'Player-Wise Data'!E104</f>
        <v>207</v>
      </c>
      <c r="F104" s="2">
        <f>'Player-Wise Data'!F104</f>
        <v>2070</v>
      </c>
      <c r="G104" s="2">
        <f>'Player-Wise Data'!G104</f>
        <v>217</v>
      </c>
      <c r="H104" s="2">
        <f>'Player-Wise Data'!H104</f>
        <v>464</v>
      </c>
      <c r="I104" s="35">
        <f t="shared" si="12"/>
        <v>10</v>
      </c>
      <c r="J104" s="22">
        <f t="shared" si="13"/>
        <v>1.0483091787439613</v>
      </c>
      <c r="K104" s="99">
        <f t="shared" si="14"/>
        <v>2.2415458937198069</v>
      </c>
      <c r="L104" s="24">
        <f t="shared" si="15"/>
        <v>4250000</v>
      </c>
    </row>
    <row r="105" spans="2:12" ht="15" customHeight="1" x14ac:dyDescent="0.35">
      <c r="B105" s="32" t="str">
        <f>'Player-Wise Data'!B105</f>
        <v>Kappa</v>
      </c>
      <c r="C105" s="51" t="str">
        <f>'Player-Wise Data'!C105</f>
        <v>Chace Blackburn</v>
      </c>
      <c r="D105" s="6" t="str">
        <f>'Player-Wise Data'!D105</f>
        <v>Bowler</v>
      </c>
      <c r="E105" s="2">
        <f>'Player-Wise Data'!E105</f>
        <v>262</v>
      </c>
      <c r="F105" s="2">
        <f>'Player-Wise Data'!F105</f>
        <v>2882</v>
      </c>
      <c r="G105" s="2">
        <f>'Player-Wise Data'!G105</f>
        <v>599</v>
      </c>
      <c r="H105" s="2">
        <f>'Player-Wise Data'!H105</f>
        <v>460</v>
      </c>
      <c r="I105" s="35">
        <f t="shared" si="12"/>
        <v>11</v>
      </c>
      <c r="J105" s="22">
        <f t="shared" si="13"/>
        <v>2.2862595419847329</v>
      </c>
      <c r="K105" s="99">
        <f t="shared" si="14"/>
        <v>1.7557251908396947</v>
      </c>
      <c r="L105" s="24">
        <f t="shared" si="15"/>
        <v>5350000</v>
      </c>
    </row>
    <row r="106" spans="2:12" ht="15" customHeight="1" x14ac:dyDescent="0.35">
      <c r="B106" s="32" t="str">
        <f>'Player-Wise Data'!B106</f>
        <v>Kappa</v>
      </c>
      <c r="C106" s="51" t="str">
        <f>'Player-Wise Data'!C106</f>
        <v>Christopher Church</v>
      </c>
      <c r="D106" s="6" t="str">
        <f>'Player-Wise Data'!D106</f>
        <v>Batsman</v>
      </c>
      <c r="E106" s="2">
        <f>'Player-Wise Data'!E106</f>
        <v>12</v>
      </c>
      <c r="F106" s="2">
        <f>'Player-Wise Data'!F106</f>
        <v>828</v>
      </c>
      <c r="G106" s="2">
        <f>'Player-Wise Data'!G106</f>
        <v>0</v>
      </c>
      <c r="H106" s="2">
        <f>'Player-Wise Data'!H106</f>
        <v>4</v>
      </c>
      <c r="I106" s="35">
        <f t="shared" si="12"/>
        <v>69</v>
      </c>
      <c r="J106" s="22">
        <f t="shared" si="13"/>
        <v>0</v>
      </c>
      <c r="K106" s="99">
        <f t="shared" si="14"/>
        <v>0.33333333333333331</v>
      </c>
      <c r="L106" s="24">
        <f t="shared" si="15"/>
        <v>3725000</v>
      </c>
    </row>
    <row r="107" spans="2:12" ht="15" customHeight="1" x14ac:dyDescent="0.35">
      <c r="B107" s="32" t="str">
        <f>'Player-Wise Data'!B107</f>
        <v>Kappa</v>
      </c>
      <c r="C107" s="51" t="str">
        <f>'Player-Wise Data'!C107</f>
        <v>Kymani Harper</v>
      </c>
      <c r="D107" s="6" t="str">
        <f>'Player-Wise Data'!D107</f>
        <v>Batsman</v>
      </c>
      <c r="E107" s="2">
        <f>'Player-Wise Data'!E107</f>
        <v>195</v>
      </c>
      <c r="F107" s="2">
        <f>'Player-Wise Data'!F107</f>
        <v>9945</v>
      </c>
      <c r="G107" s="2">
        <f>'Player-Wise Data'!G107</f>
        <v>249</v>
      </c>
      <c r="H107" s="2">
        <f>'Player-Wise Data'!H107</f>
        <v>274</v>
      </c>
      <c r="I107" s="35">
        <f t="shared" si="12"/>
        <v>51</v>
      </c>
      <c r="J107" s="22">
        <f t="shared" si="13"/>
        <v>1.2769230769230768</v>
      </c>
      <c r="K107" s="99">
        <f t="shared" si="14"/>
        <v>1.405128205128205</v>
      </c>
      <c r="L107" s="24">
        <f t="shared" si="15"/>
        <v>7925000</v>
      </c>
    </row>
    <row r="108" spans="2:12" ht="15" customHeight="1" x14ac:dyDescent="0.35">
      <c r="B108" s="32" t="str">
        <f>'Player-Wise Data'!B108</f>
        <v>Kappa</v>
      </c>
      <c r="C108" s="51" t="str">
        <f>'Player-Wise Data'!C108</f>
        <v>Justus Montoya</v>
      </c>
      <c r="D108" s="6" t="str">
        <f>'Player-Wise Data'!D108</f>
        <v>Batsman</v>
      </c>
      <c r="E108" s="2">
        <f>'Player-Wise Data'!E108</f>
        <v>290</v>
      </c>
      <c r="F108" s="2">
        <f>'Player-Wise Data'!F108</f>
        <v>17110</v>
      </c>
      <c r="G108" s="2">
        <f>'Player-Wise Data'!G108</f>
        <v>243</v>
      </c>
      <c r="H108" s="2">
        <f>'Player-Wise Data'!H108</f>
        <v>497</v>
      </c>
      <c r="I108" s="35">
        <f t="shared" si="12"/>
        <v>59</v>
      </c>
      <c r="J108" s="22">
        <f t="shared" si="13"/>
        <v>0.83793103448275863</v>
      </c>
      <c r="K108" s="99">
        <f t="shared" si="14"/>
        <v>1.7137931034482758</v>
      </c>
      <c r="L108" s="24">
        <f t="shared" si="15"/>
        <v>7475000</v>
      </c>
    </row>
    <row r="109" spans="2:12" ht="15" customHeight="1" x14ac:dyDescent="0.35">
      <c r="B109" s="32" t="str">
        <f>'Player-Wise Data'!B109</f>
        <v>Kappa</v>
      </c>
      <c r="C109" s="51" t="str">
        <f>'Player-Wise Data'!C109</f>
        <v>Sage Cowan</v>
      </c>
      <c r="D109" s="6" t="str">
        <f>'Player-Wise Data'!D109</f>
        <v>Batsman</v>
      </c>
      <c r="E109" s="2">
        <f>'Player-Wise Data'!E109</f>
        <v>197</v>
      </c>
      <c r="F109" s="2">
        <f>'Player-Wise Data'!F109</f>
        <v>13396</v>
      </c>
      <c r="G109" s="2">
        <f>'Player-Wise Data'!G109</f>
        <v>0</v>
      </c>
      <c r="H109" s="2">
        <f>'Player-Wise Data'!H109</f>
        <v>323</v>
      </c>
      <c r="I109" s="35">
        <f t="shared" si="12"/>
        <v>68</v>
      </c>
      <c r="J109" s="22">
        <f t="shared" si="13"/>
        <v>0</v>
      </c>
      <c r="K109" s="99">
        <f t="shared" si="14"/>
        <v>1.6395939086294415</v>
      </c>
      <c r="L109" s="24">
        <f t="shared" si="15"/>
        <v>5125000</v>
      </c>
    </row>
    <row r="110" spans="2:12" ht="15" customHeight="1" x14ac:dyDescent="0.35">
      <c r="B110" s="32" t="str">
        <f>'Player-Wise Data'!B110</f>
        <v>Kappa</v>
      </c>
      <c r="C110" s="51" t="str">
        <f>'Player-Wise Data'!C110</f>
        <v>Jessie Meza</v>
      </c>
      <c r="D110" s="6" t="str">
        <f>'Player-Wise Data'!D110</f>
        <v>All-Rounder</v>
      </c>
      <c r="E110" s="2">
        <f>'Player-Wise Data'!E110</f>
        <v>19</v>
      </c>
      <c r="F110" s="2">
        <f>'Player-Wise Data'!F110</f>
        <v>779</v>
      </c>
      <c r="G110" s="2">
        <f>'Player-Wise Data'!G110</f>
        <v>30</v>
      </c>
      <c r="H110" s="2">
        <f>'Player-Wise Data'!H110</f>
        <v>31</v>
      </c>
      <c r="I110" s="35">
        <f t="shared" si="12"/>
        <v>41</v>
      </c>
      <c r="J110" s="22">
        <f t="shared" si="13"/>
        <v>1.5789473684210527</v>
      </c>
      <c r="K110" s="99">
        <f t="shared" si="14"/>
        <v>1.631578947368421</v>
      </c>
      <c r="L110" s="24">
        <f t="shared" si="15"/>
        <v>7500000</v>
      </c>
    </row>
    <row r="111" spans="2:12" ht="15" customHeight="1" x14ac:dyDescent="0.35">
      <c r="B111" s="32" t="str">
        <f>'Player-Wise Data'!B111</f>
        <v>Kappa</v>
      </c>
      <c r="C111" s="51" t="str">
        <f>'Player-Wise Data'!C111</f>
        <v>Bryant Harmon</v>
      </c>
      <c r="D111" s="6" t="str">
        <f>'Player-Wise Data'!D111</f>
        <v>Wicketkeeper</v>
      </c>
      <c r="E111" s="2">
        <f>'Player-Wise Data'!E111</f>
        <v>176</v>
      </c>
      <c r="F111" s="2">
        <f>'Player-Wise Data'!F111</f>
        <v>5280</v>
      </c>
      <c r="G111" s="2">
        <f>'Player-Wise Data'!G111</f>
        <v>0</v>
      </c>
      <c r="H111" s="2">
        <f>'Player-Wise Data'!H111</f>
        <v>569</v>
      </c>
      <c r="I111" s="35">
        <f t="shared" si="12"/>
        <v>30</v>
      </c>
      <c r="J111" s="22">
        <f t="shared" si="13"/>
        <v>0</v>
      </c>
      <c r="K111" s="99">
        <f t="shared" si="14"/>
        <v>3.2329545454545454</v>
      </c>
      <c r="L111" s="24">
        <f t="shared" si="15"/>
        <v>5200000</v>
      </c>
    </row>
    <row r="112" spans="2:12" ht="15" customHeight="1" x14ac:dyDescent="0.35">
      <c r="B112" s="33" t="str">
        <f>'Player-Wise Data'!B112</f>
        <v>Kappa</v>
      </c>
      <c r="C112" s="52" t="str">
        <f>'Player-Wise Data'!C112</f>
        <v>Brayan Cunningham</v>
      </c>
      <c r="D112" s="34" t="str">
        <f>'Player-Wise Data'!D112</f>
        <v>Wicketkeeper</v>
      </c>
      <c r="E112" s="25">
        <f>'Player-Wise Data'!E112</f>
        <v>95</v>
      </c>
      <c r="F112" s="25">
        <f>'Player-Wise Data'!F112</f>
        <v>3610</v>
      </c>
      <c r="G112" s="25">
        <f>'Player-Wise Data'!G112</f>
        <v>0</v>
      </c>
      <c r="H112" s="25">
        <f>'Player-Wise Data'!H112</f>
        <v>104</v>
      </c>
      <c r="I112" s="36">
        <f t="shared" si="12"/>
        <v>38</v>
      </c>
      <c r="J112" s="23">
        <f t="shared" si="13"/>
        <v>0</v>
      </c>
      <c r="K112" s="100">
        <f t="shared" si="14"/>
        <v>1.0947368421052632</v>
      </c>
      <c r="L112" s="26">
        <f t="shared" si="15"/>
        <v>4450000</v>
      </c>
    </row>
    <row r="113" spans="5:14" ht="15" customHeight="1" x14ac:dyDescent="0.35">
      <c r="E113" s="6"/>
      <c r="H113" s="106" t="s">
        <v>19</v>
      </c>
      <c r="I113" s="107"/>
      <c r="J113" s="108"/>
      <c r="K113" s="109"/>
      <c r="M113" s="66"/>
      <c r="N113" s="67"/>
    </row>
    <row r="114" spans="5:14" ht="15" customHeight="1" x14ac:dyDescent="0.35">
      <c r="H114" s="37" t="s">
        <v>8</v>
      </c>
      <c r="I114" s="35">
        <f>SUMIF($D:$D,$H114,F:F)/SUMIF($D:$D,$H114,$E:$E)</f>
        <v>17.602389318341533</v>
      </c>
      <c r="J114" s="27">
        <f t="shared" ref="J114:J117" si="16">SUMIF($D:$D,$H114,G:G)/SUMIF($D:$D,$H114,$E:$E)</f>
        <v>2.009697821503865</v>
      </c>
      <c r="K114" s="47">
        <f t="shared" ref="K114:K117" si="17">SUMIF($D:$D,$H114,H:H)/SUMIF($D:$D,$H114,$E:$E)</f>
        <v>1.0501756851721715</v>
      </c>
      <c r="L114" s="6"/>
    </row>
    <row r="115" spans="5:14" ht="15" customHeight="1" x14ac:dyDescent="0.35">
      <c r="H115" s="37" t="s">
        <v>9</v>
      </c>
      <c r="I115" s="35">
        <f t="shared" ref="I115:I117" si="18">SUMIF($D:$D,$H115,F:F)/SUMIF($D:$D,$H115,$E:$E)</f>
        <v>54.473914354644151</v>
      </c>
      <c r="J115" s="27">
        <f t="shared" si="16"/>
        <v>0.38630880579010857</v>
      </c>
      <c r="K115" s="47">
        <f t="shared" si="17"/>
        <v>1.2619119420989144</v>
      </c>
      <c r="L115" s="6"/>
    </row>
    <row r="116" spans="5:14" ht="15" customHeight="1" x14ac:dyDescent="0.35">
      <c r="H116" s="37" t="s">
        <v>10</v>
      </c>
      <c r="I116" s="35">
        <f t="shared" si="18"/>
        <v>34.585603112840467</v>
      </c>
      <c r="J116" s="27">
        <f t="shared" si="16"/>
        <v>1.0214007782101167</v>
      </c>
      <c r="K116" s="47">
        <f t="shared" si="17"/>
        <v>1.1420233463035019</v>
      </c>
      <c r="L116" s="6"/>
    </row>
    <row r="117" spans="5:14" ht="15" customHeight="1" x14ac:dyDescent="0.35">
      <c r="H117" s="37" t="s">
        <v>11</v>
      </c>
      <c r="I117" s="35">
        <f t="shared" si="18"/>
        <v>28.706128133704734</v>
      </c>
      <c r="J117" s="27">
        <f t="shared" si="16"/>
        <v>0</v>
      </c>
      <c r="K117" s="47">
        <f t="shared" si="17"/>
        <v>2.53373568554627</v>
      </c>
      <c r="L117" s="6"/>
    </row>
    <row r="118" spans="5:14" ht="15" customHeight="1" x14ac:dyDescent="0.35">
      <c r="H118" s="110" t="s">
        <v>1</v>
      </c>
      <c r="I118" s="111"/>
      <c r="J118" s="112"/>
      <c r="K118" s="113"/>
    </row>
    <row r="119" spans="5:14" ht="15" customHeight="1" x14ac:dyDescent="0.35">
      <c r="H119" s="37" t="s">
        <v>22</v>
      </c>
      <c r="I119" s="35">
        <f>SUMIF($B:$B,$H119,F:F)/SUMIF($B:$B,$H119,$E:$E)</f>
        <v>35.431730769230768</v>
      </c>
      <c r="J119" s="27">
        <f t="shared" ref="J119:J128" si="19">SUMIF($B:$B,$H119,G:G)/SUMIF($B:$B,$H119,$E:$E)</f>
        <v>1.2509615384615385</v>
      </c>
      <c r="K119" s="47">
        <f t="shared" ref="K119:K128" si="20">SUMIF($B:$B,$H119,H:H)/SUMIF($B:$B,$H119,$E:$E)</f>
        <v>0.95144230769230764</v>
      </c>
      <c r="L119" s="6"/>
    </row>
    <row r="120" spans="5:14" ht="15" customHeight="1" x14ac:dyDescent="0.35">
      <c r="H120" s="37" t="s">
        <v>23</v>
      </c>
      <c r="I120" s="35">
        <f t="shared" ref="I120:I128" si="21">SUMIF($B:$B,$H120,F:F)/SUMIF($B:$B,$H120,$E:$E)</f>
        <v>37.318206374932466</v>
      </c>
      <c r="J120" s="27">
        <f t="shared" si="19"/>
        <v>1.3733117233927608</v>
      </c>
      <c r="K120" s="47">
        <f t="shared" si="20"/>
        <v>1.3261300198091122</v>
      </c>
      <c r="L120" s="6"/>
    </row>
    <row r="121" spans="5:14" ht="15" customHeight="1" x14ac:dyDescent="0.35">
      <c r="H121" s="37" t="s">
        <v>24</v>
      </c>
      <c r="I121" s="35">
        <f t="shared" si="21"/>
        <v>38.901307966706305</v>
      </c>
      <c r="J121" s="27">
        <f t="shared" si="19"/>
        <v>0.74157748711850968</v>
      </c>
      <c r="K121" s="47">
        <f t="shared" si="20"/>
        <v>1.3028141101862862</v>
      </c>
      <c r="L121" s="6"/>
    </row>
    <row r="122" spans="5:14" ht="15" customHeight="1" x14ac:dyDescent="0.35">
      <c r="H122" s="37" t="s">
        <v>25</v>
      </c>
      <c r="I122" s="35">
        <f t="shared" si="21"/>
        <v>30.823939570017433</v>
      </c>
      <c r="J122" s="27">
        <f t="shared" si="19"/>
        <v>1.1882626380011621</v>
      </c>
      <c r="K122" s="47">
        <f t="shared" si="20"/>
        <v>1.26205694363742</v>
      </c>
      <c r="L122" s="6"/>
    </row>
    <row r="123" spans="5:14" ht="15" customHeight="1" x14ac:dyDescent="0.35">
      <c r="H123" s="39" t="s">
        <v>26</v>
      </c>
      <c r="I123" s="35">
        <f t="shared" si="21"/>
        <v>33.119901112484548</v>
      </c>
      <c r="J123" s="27">
        <f t="shared" si="19"/>
        <v>1.5259579728059331</v>
      </c>
      <c r="K123" s="47">
        <f t="shared" si="20"/>
        <v>1.5315203955500618</v>
      </c>
      <c r="L123" s="6"/>
    </row>
    <row r="124" spans="5:14" ht="15" customHeight="1" x14ac:dyDescent="0.35">
      <c r="H124" s="39" t="s">
        <v>27</v>
      </c>
      <c r="I124" s="35">
        <f t="shared" si="21"/>
        <v>34.975146198830409</v>
      </c>
      <c r="J124" s="27">
        <f t="shared" si="19"/>
        <v>0.63206627680311889</v>
      </c>
      <c r="K124" s="47">
        <f t="shared" si="20"/>
        <v>0.76608187134502925</v>
      </c>
      <c r="L124" s="6"/>
    </row>
    <row r="125" spans="5:14" ht="15" customHeight="1" x14ac:dyDescent="0.35">
      <c r="H125" s="39" t="s">
        <v>28</v>
      </c>
      <c r="I125" s="35">
        <f t="shared" si="21"/>
        <v>32.247912317327767</v>
      </c>
      <c r="J125" s="27">
        <f t="shared" si="19"/>
        <v>0.7296450939457203</v>
      </c>
      <c r="K125" s="47">
        <f t="shared" si="20"/>
        <v>1.8335073068893528</v>
      </c>
      <c r="L125" s="6"/>
    </row>
    <row r="126" spans="5:14" ht="15" customHeight="1" x14ac:dyDescent="0.35">
      <c r="H126" s="39" t="s">
        <v>29</v>
      </c>
      <c r="I126" s="35">
        <f t="shared" si="21"/>
        <v>30.970406905055487</v>
      </c>
      <c r="J126" s="27">
        <f t="shared" si="19"/>
        <v>0.74722564734895192</v>
      </c>
      <c r="K126" s="47">
        <f t="shared" si="20"/>
        <v>1.4759556103575833</v>
      </c>
      <c r="L126" s="6"/>
    </row>
    <row r="127" spans="5:14" ht="15" customHeight="1" x14ac:dyDescent="0.35">
      <c r="H127" s="39" t="s">
        <v>30</v>
      </c>
      <c r="I127" s="35">
        <f t="shared" si="21"/>
        <v>34.029027576197386</v>
      </c>
      <c r="J127" s="27">
        <f t="shared" si="19"/>
        <v>1.795355587808418</v>
      </c>
      <c r="K127" s="47">
        <f t="shared" si="20"/>
        <v>1.1298984034833091</v>
      </c>
      <c r="L127" s="6"/>
    </row>
    <row r="128" spans="5:14" ht="15" customHeight="1" x14ac:dyDescent="0.35">
      <c r="H128" s="40" t="s">
        <v>31</v>
      </c>
      <c r="I128" s="36">
        <f t="shared" si="21"/>
        <v>34.497076023391813</v>
      </c>
      <c r="J128" s="28">
        <f t="shared" si="19"/>
        <v>0.92163742690058481</v>
      </c>
      <c r="K128" s="48">
        <f t="shared" si="20"/>
        <v>1.6532163742690058</v>
      </c>
      <c r="L128" s="6"/>
    </row>
  </sheetData>
  <dataValidations count="1">
    <dataValidation type="list" allowBlank="1" showInputMessage="1" showErrorMessage="1" sqref="D3:D112" xr:uid="{C6184E71-F022-4920-900E-94C2BC56593C}">
      <formula1>"Bowler, Batsman, All-Rounder, Wicketkeeper"</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2892C-9A38-4E41-A694-350874AFEB42}">
  <sheetPr>
    <tabColor theme="5" tint="0.59999389629810485"/>
  </sheetPr>
  <dimension ref="A1:BX112"/>
  <sheetViews>
    <sheetView showGridLines="0" zoomScale="90" zoomScaleNormal="90" workbookViewId="0"/>
  </sheetViews>
  <sheetFormatPr defaultColWidth="5.81640625" defaultRowHeight="15" customHeight="1" x14ac:dyDescent="0.35"/>
  <cols>
    <col min="1" max="1" width="1" style="4" customWidth="1"/>
    <col min="2" max="76" width="5.81640625" style="15"/>
    <col min="77" max="16384" width="5.81640625" style="5"/>
  </cols>
  <sheetData>
    <row r="1" spans="1:76" s="4" customFormat="1" ht="4.4000000000000004" customHeight="1" x14ac:dyDescent="0.35">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row>
    <row r="2" spans="1:76" s="12" customFormat="1" ht="15" customHeight="1" x14ac:dyDescent="0.35">
      <c r="A2" s="11"/>
      <c r="B2" s="118" t="s">
        <v>15</v>
      </c>
      <c r="C2" s="119"/>
      <c r="D2" s="119"/>
      <c r="E2" s="119"/>
      <c r="F2" s="119"/>
      <c r="G2" s="119"/>
      <c r="H2" s="119"/>
      <c r="I2" s="119"/>
      <c r="J2" s="119"/>
      <c r="K2" s="119"/>
      <c r="L2" s="119"/>
      <c r="M2" s="119"/>
      <c r="N2" s="119"/>
      <c r="O2" s="119"/>
      <c r="P2" s="119"/>
      <c r="Q2" s="119"/>
      <c r="R2" s="119"/>
      <c r="S2" s="119"/>
      <c r="T2" s="119"/>
      <c r="U2" s="119"/>
      <c r="V2" s="119"/>
      <c r="W2" s="119"/>
      <c r="X2" s="119"/>
      <c r="Y2" s="119"/>
      <c r="Z2" s="120"/>
      <c r="AA2" s="118" t="s">
        <v>21</v>
      </c>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20"/>
      <c r="AZ2" s="118" t="s">
        <v>20</v>
      </c>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20"/>
    </row>
    <row r="3" spans="1:76" s="6" customFormat="1" ht="15" customHeight="1" x14ac:dyDescent="0.35">
      <c r="A3" s="2"/>
      <c r="B3" s="42">
        <v>0.5929970768782441</v>
      </c>
      <c r="C3" s="15">
        <v>0.42958002369275194</v>
      </c>
      <c r="D3" s="15">
        <v>0.94646699631568765</v>
      </c>
      <c r="E3" s="15">
        <v>0.84324031849266434</v>
      </c>
      <c r="F3" s="15">
        <v>0.54319001959245972</v>
      </c>
      <c r="G3" s="15">
        <v>0.79704635247428424</v>
      </c>
      <c r="H3" s="15">
        <v>0.88003021077831245</v>
      </c>
      <c r="I3" s="15">
        <v>0.7436588672869302</v>
      </c>
      <c r="J3" s="15">
        <v>0.75341932354338104</v>
      </c>
      <c r="K3" s="15">
        <v>0.92405883795283339</v>
      </c>
      <c r="L3" s="15">
        <v>0.45876946823058584</v>
      </c>
      <c r="M3" s="15">
        <v>1.085079952207102E-2</v>
      </c>
      <c r="N3" s="15">
        <v>0.98721309468016893</v>
      </c>
      <c r="O3" s="15">
        <v>0.97692970913390886</v>
      </c>
      <c r="P3" s="15">
        <v>6.9016774177808826E-2</v>
      </c>
      <c r="Q3" s="15">
        <v>0.46342133089111648</v>
      </c>
      <c r="R3" s="15">
        <v>0.32082906746652518</v>
      </c>
      <c r="S3" s="15">
        <v>0.94258024574728683</v>
      </c>
      <c r="T3" s="15">
        <v>0.48007152684964816</v>
      </c>
      <c r="U3" s="15">
        <v>0.36229615744844545</v>
      </c>
      <c r="V3" s="15">
        <v>3.3686552581466911E-2</v>
      </c>
      <c r="W3" s="15">
        <v>0.99346761835389052</v>
      </c>
      <c r="X3" s="15">
        <v>0.32469989202347571</v>
      </c>
      <c r="Y3" s="15">
        <v>0.36000621377801967</v>
      </c>
      <c r="Z3" s="43">
        <v>0.95946544595105621</v>
      </c>
      <c r="AA3" s="42">
        <v>0.38748996256663382</v>
      </c>
      <c r="AB3" s="15">
        <v>0.34044255765285492</v>
      </c>
      <c r="AC3" s="15">
        <v>0.80709974623977221</v>
      </c>
      <c r="AD3" s="15">
        <v>0.39202515727466758</v>
      </c>
      <c r="AE3" s="15">
        <v>0.56564536894671824</v>
      </c>
      <c r="AF3" s="15">
        <v>0.34570460702046579</v>
      </c>
      <c r="AG3" s="15">
        <v>0.53804353994601617</v>
      </c>
      <c r="AH3" s="15">
        <v>0.18291718173477722</v>
      </c>
      <c r="AI3" s="15">
        <v>0.23263117994442273</v>
      </c>
      <c r="AJ3" s="15">
        <v>0.26642887601033238</v>
      </c>
      <c r="AK3" s="15">
        <v>0.66027535892264755</v>
      </c>
      <c r="AL3" s="15">
        <v>0.76941944197233791</v>
      </c>
      <c r="AM3" s="15">
        <v>0.55108499778193598</v>
      </c>
      <c r="AN3" s="15">
        <v>0.41643018286080813</v>
      </c>
      <c r="AO3" s="15">
        <v>0.41472099791922323</v>
      </c>
      <c r="AP3" s="15">
        <v>0.63642250715329307</v>
      </c>
      <c r="AQ3" s="15">
        <v>0.94749268667378383</v>
      </c>
      <c r="AR3" s="15">
        <v>0.64997983384487668</v>
      </c>
      <c r="AS3" s="15">
        <v>8.4412717753242994E-2</v>
      </c>
      <c r="AT3" s="15">
        <v>0.26740131696747327</v>
      </c>
      <c r="AU3" s="15">
        <v>0.11791134383982305</v>
      </c>
      <c r="AV3" s="15">
        <v>3.3066156468642638E-2</v>
      </c>
      <c r="AW3" s="15">
        <v>0.55637990762386125</v>
      </c>
      <c r="AX3" s="15">
        <v>0.20865367175420091</v>
      </c>
      <c r="AY3" s="43">
        <v>0.24584424801346128</v>
      </c>
      <c r="AZ3" s="42">
        <v>0.1482258689824355</v>
      </c>
      <c r="BA3" s="15">
        <v>0.30525246547314466</v>
      </c>
      <c r="BB3" s="15">
        <v>0.42305964967728416</v>
      </c>
      <c r="BC3" s="15">
        <v>0.17152261914635325</v>
      </c>
      <c r="BD3" s="15">
        <v>0.9584730143873299</v>
      </c>
      <c r="BE3" s="15">
        <v>0.29304417233667079</v>
      </c>
      <c r="BF3" s="15">
        <v>0.47811978547754341</v>
      </c>
      <c r="BG3" s="15">
        <v>0.53125860454359208</v>
      </c>
      <c r="BH3" s="15">
        <v>0.70734732428218616</v>
      </c>
      <c r="BI3" s="15">
        <v>0.18911806282532684</v>
      </c>
      <c r="BJ3" s="15">
        <v>7.1469115849654985E-2</v>
      </c>
      <c r="BK3" s="15">
        <v>0.16495303255006399</v>
      </c>
      <c r="BL3" s="15">
        <v>7.4890637229845569E-2</v>
      </c>
      <c r="BM3" s="15">
        <v>1.9369992015451754E-2</v>
      </c>
      <c r="BN3" s="15">
        <v>0.35500353294430231</v>
      </c>
      <c r="BO3" s="15">
        <v>0.14771207108428863</v>
      </c>
      <c r="BP3" s="15">
        <v>0.80704855523521624</v>
      </c>
      <c r="BQ3" s="15">
        <v>0.15802197358337455</v>
      </c>
      <c r="BR3" s="15">
        <v>0.30997494841649986</v>
      </c>
      <c r="BS3" s="15">
        <v>0.18203846217392472</v>
      </c>
      <c r="BT3" s="15">
        <v>0.52451944571914622</v>
      </c>
      <c r="BU3" s="15">
        <v>0.14514853957609508</v>
      </c>
      <c r="BV3" s="15">
        <v>5.9752916599621342E-3</v>
      </c>
      <c r="BW3" s="15">
        <v>0.36174039283932857</v>
      </c>
      <c r="BX3" s="43">
        <v>0.28020244815022899</v>
      </c>
    </row>
    <row r="4" spans="1:76" s="6" customFormat="1" ht="15" customHeight="1" x14ac:dyDescent="0.35">
      <c r="A4" s="2"/>
      <c r="B4" s="42">
        <v>0.73704317299311928</v>
      </c>
      <c r="C4" s="15">
        <v>9.1683086355042631E-2</v>
      </c>
      <c r="D4" s="15">
        <v>0.99754279775590948</v>
      </c>
      <c r="E4" s="15">
        <v>5.0456476032488373E-2</v>
      </c>
      <c r="F4" s="15">
        <v>0.59940036572864419</v>
      </c>
      <c r="G4" s="15">
        <v>0.34510763118703014</v>
      </c>
      <c r="H4" s="15">
        <v>8.7454937521305731E-2</v>
      </c>
      <c r="I4" s="15">
        <v>0.39087998557776249</v>
      </c>
      <c r="J4" s="15">
        <v>0.40505734405285132</v>
      </c>
      <c r="K4" s="15">
        <v>0.1366641755109208</v>
      </c>
      <c r="L4" s="15">
        <v>0.26343749480061363</v>
      </c>
      <c r="M4" s="15">
        <v>0.17830061563922495</v>
      </c>
      <c r="N4" s="15">
        <v>0.58493431482517677</v>
      </c>
      <c r="O4" s="15">
        <v>0.6332144825398478</v>
      </c>
      <c r="P4" s="15">
        <v>0.38223158344187602</v>
      </c>
      <c r="Q4" s="15">
        <v>0.1032732573009969</v>
      </c>
      <c r="R4" s="15">
        <v>0.79894222009944371</v>
      </c>
      <c r="S4" s="15">
        <v>0.44278211990421068</v>
      </c>
      <c r="T4" s="15">
        <v>0.51670104956901863</v>
      </c>
      <c r="U4" s="15">
        <v>0.87694937013040442</v>
      </c>
      <c r="V4" s="15">
        <v>0.40820139065536876</v>
      </c>
      <c r="W4" s="15">
        <v>0.36380598555237353</v>
      </c>
      <c r="X4" s="15">
        <v>0.76521911274031507</v>
      </c>
      <c r="Y4" s="15">
        <v>0.38151017739466553</v>
      </c>
      <c r="Z4" s="43">
        <v>0.66416315137304804</v>
      </c>
      <c r="AA4" s="42">
        <v>0.33930811349114631</v>
      </c>
      <c r="AB4" s="15">
        <v>0.73643200596875413</v>
      </c>
      <c r="AC4" s="15">
        <v>0.37341976416418465</v>
      </c>
      <c r="AD4" s="15">
        <v>0.63994638627258849</v>
      </c>
      <c r="AE4" s="15">
        <v>0.41214886678203955</v>
      </c>
      <c r="AF4" s="15">
        <v>0.1504562114902176</v>
      </c>
      <c r="AG4" s="15">
        <v>0.22518790864975602</v>
      </c>
      <c r="AH4" s="15">
        <v>0.41311128459217483</v>
      </c>
      <c r="AI4" s="15">
        <v>0.37650858830624345</v>
      </c>
      <c r="AJ4" s="15">
        <v>0.83716785247085868</v>
      </c>
      <c r="AK4" s="15">
        <v>0.22706373184907425</v>
      </c>
      <c r="AL4" s="15">
        <v>0.66099328777761968</v>
      </c>
      <c r="AM4" s="15">
        <v>0.7328225389899059</v>
      </c>
      <c r="AN4" s="15">
        <v>0.80965407563384728</v>
      </c>
      <c r="AO4" s="15">
        <v>0.6958866895107394</v>
      </c>
      <c r="AP4" s="15">
        <v>0.11532210982630708</v>
      </c>
      <c r="AQ4" s="15">
        <v>0.25820685758266704</v>
      </c>
      <c r="AR4" s="15">
        <v>0.1415010698385849</v>
      </c>
      <c r="AS4" s="15">
        <v>0.84459382945713468</v>
      </c>
      <c r="AT4" s="15">
        <v>0.37400693560043941</v>
      </c>
      <c r="AU4" s="15">
        <v>0.13244720886499961</v>
      </c>
      <c r="AV4" s="15">
        <v>0.99752057772782543</v>
      </c>
      <c r="AW4" s="15">
        <v>0.79129158016975387</v>
      </c>
      <c r="AX4" s="15">
        <v>0.27458783608141013</v>
      </c>
      <c r="AY4" s="43">
        <v>0.95370722776071715</v>
      </c>
      <c r="AZ4" s="42">
        <v>0.1860574824570087</v>
      </c>
      <c r="BA4" s="15">
        <v>0.4241263404676765</v>
      </c>
      <c r="BB4" s="15">
        <v>9.4045215338082078E-2</v>
      </c>
      <c r="BC4" s="15">
        <v>0.51278967269853137</v>
      </c>
      <c r="BD4" s="15">
        <v>0.96307092010678119</v>
      </c>
      <c r="BE4" s="15">
        <v>0.62231839432961211</v>
      </c>
      <c r="BF4" s="15">
        <v>0.98358519641396636</v>
      </c>
      <c r="BG4" s="15">
        <v>0.97393928661745355</v>
      </c>
      <c r="BH4" s="15">
        <v>0.30718402665751332</v>
      </c>
      <c r="BI4" s="15">
        <v>0.63259711799016216</v>
      </c>
      <c r="BJ4" s="15">
        <v>0.36133778040567377</v>
      </c>
      <c r="BK4" s="15">
        <v>0.53134538593296565</v>
      </c>
      <c r="BL4" s="15">
        <v>0.73944084298953461</v>
      </c>
      <c r="BM4" s="15">
        <v>0.89947648452765205</v>
      </c>
      <c r="BN4" s="15">
        <v>0.66679210003572453</v>
      </c>
      <c r="BO4" s="15">
        <v>0.79993239354398793</v>
      </c>
      <c r="BP4" s="15">
        <v>0.47430340345345035</v>
      </c>
      <c r="BQ4" s="15">
        <v>0.13689683907313965</v>
      </c>
      <c r="BR4" s="15">
        <v>0.42677920954716109</v>
      </c>
      <c r="BS4" s="15">
        <v>0.72513022996515353</v>
      </c>
      <c r="BT4" s="15">
        <v>0.56902953248791266</v>
      </c>
      <c r="BU4" s="15">
        <v>0.89085658857244654</v>
      </c>
      <c r="BV4" s="15">
        <v>0.36599475945306925</v>
      </c>
      <c r="BW4" s="15">
        <v>0.39273479282161705</v>
      </c>
      <c r="BX4" s="43">
        <v>0.11241439708177614</v>
      </c>
    </row>
    <row r="5" spans="1:76" s="6" customFormat="1" ht="15" customHeight="1" x14ac:dyDescent="0.35">
      <c r="A5" s="2"/>
      <c r="B5" s="42">
        <v>0.94848375630536585</v>
      </c>
      <c r="C5" s="15">
        <v>0.87365088957474224</v>
      </c>
      <c r="D5" s="15">
        <v>0.44366217588286683</v>
      </c>
      <c r="E5" s="15">
        <v>0.78947449458216556</v>
      </c>
      <c r="F5" s="15">
        <v>0.4290248152478765</v>
      </c>
      <c r="G5" s="15">
        <v>0.13301185478129451</v>
      </c>
      <c r="H5" s="15">
        <v>0.92346831485675396</v>
      </c>
      <c r="I5" s="15">
        <v>0.36389601636556701</v>
      </c>
      <c r="J5" s="15">
        <v>0.98985479564217893</v>
      </c>
      <c r="K5" s="15">
        <v>0.63941043742356052</v>
      </c>
      <c r="L5" s="15">
        <v>0.80398464100320632</v>
      </c>
      <c r="M5" s="15">
        <v>9.2715274717915519E-2</v>
      </c>
      <c r="N5" s="15">
        <v>0.28259073373388954</v>
      </c>
      <c r="O5" s="15">
        <v>0.91508569564829423</v>
      </c>
      <c r="P5" s="15">
        <v>0.37201124430685295</v>
      </c>
      <c r="Q5" s="15">
        <v>0.20281882471756507</v>
      </c>
      <c r="R5" s="15">
        <v>0.73056596753612013</v>
      </c>
      <c r="S5" s="15">
        <v>0.40289070514836423</v>
      </c>
      <c r="T5" s="15">
        <v>0.23302585209117221</v>
      </c>
      <c r="U5" s="15">
        <v>0.40348065430229241</v>
      </c>
      <c r="V5" s="15">
        <v>0.90454212511427978</v>
      </c>
      <c r="W5" s="15">
        <v>0.8982382161514586</v>
      </c>
      <c r="X5" s="15">
        <v>0.60442534155045158</v>
      </c>
      <c r="Y5" s="15">
        <v>0.87578864342685736</v>
      </c>
      <c r="Z5" s="43">
        <v>0.35688868648366445</v>
      </c>
      <c r="AA5" s="42">
        <v>0.40170967596293661</v>
      </c>
      <c r="AB5" s="15">
        <v>0.45105717248165234</v>
      </c>
      <c r="AC5" s="15">
        <v>0.39374406722466415</v>
      </c>
      <c r="AD5" s="15">
        <v>0.63356028468796588</v>
      </c>
      <c r="AE5" s="15">
        <v>6.2883443124917004E-4</v>
      </c>
      <c r="AF5" s="15">
        <v>0.53250291422450691</v>
      </c>
      <c r="AG5" s="15">
        <v>0.37339295725727484</v>
      </c>
      <c r="AH5" s="15">
        <v>0.22647594745893018</v>
      </c>
      <c r="AI5" s="15">
        <v>0.63308684420116224</v>
      </c>
      <c r="AJ5" s="15">
        <v>0.89608425417765192</v>
      </c>
      <c r="AK5" s="15">
        <v>6.1752010033453875E-2</v>
      </c>
      <c r="AL5" s="15">
        <v>0.56475821551251781</v>
      </c>
      <c r="AM5" s="15">
        <v>0.48198471384610864</v>
      </c>
      <c r="AN5" s="15">
        <v>0.68694291200168722</v>
      </c>
      <c r="AO5" s="15">
        <v>0.22680025256662395</v>
      </c>
      <c r="AP5" s="15">
        <v>9.672771298954097E-2</v>
      </c>
      <c r="AQ5" s="15">
        <v>0.27247360724423475</v>
      </c>
      <c r="AR5" s="15">
        <v>8.30034950120353E-2</v>
      </c>
      <c r="AS5" s="15">
        <v>0.83779547440245472</v>
      </c>
      <c r="AT5" s="15">
        <v>0.44697475667931497</v>
      </c>
      <c r="AU5" s="15">
        <v>0.10880564418066707</v>
      </c>
      <c r="AV5" s="15">
        <v>0.19399612841013025</v>
      </c>
      <c r="AW5" s="15">
        <v>0.25410564853209583</v>
      </c>
      <c r="AX5" s="15">
        <v>0.61787011864234564</v>
      </c>
      <c r="AY5" s="43">
        <v>0.40360165879100907</v>
      </c>
      <c r="AZ5" s="42">
        <v>0.18941250199278525</v>
      </c>
      <c r="BA5" s="15">
        <v>0.21255454182658617</v>
      </c>
      <c r="BB5" s="15">
        <v>0.24727844997716575</v>
      </c>
      <c r="BC5" s="15">
        <v>0.19169647159722525</v>
      </c>
      <c r="BD5" s="15">
        <v>0.79106801626946877</v>
      </c>
      <c r="BE5" s="15">
        <v>0.6928975507640599</v>
      </c>
      <c r="BF5" s="15">
        <v>0.84935587979154503</v>
      </c>
      <c r="BG5" s="15">
        <v>0.57922696581514654</v>
      </c>
      <c r="BH5" s="15">
        <v>0.90405992263079982</v>
      </c>
      <c r="BI5" s="15">
        <v>0.28561066130360691</v>
      </c>
      <c r="BJ5" s="15">
        <v>0.23017631430073526</v>
      </c>
      <c r="BK5" s="15">
        <v>0.14011549412899515</v>
      </c>
      <c r="BL5" s="15">
        <v>0.35711332230603632</v>
      </c>
      <c r="BM5" s="15">
        <v>0.89735910372618388</v>
      </c>
      <c r="BN5" s="15">
        <v>1.7696825225374524E-2</v>
      </c>
      <c r="BO5" s="15">
        <v>0.28900398735027688</v>
      </c>
      <c r="BP5" s="15">
        <v>0.23780580819843711</v>
      </c>
      <c r="BQ5" s="15">
        <v>0.63572091314492496</v>
      </c>
      <c r="BR5" s="15">
        <v>0.68102453331303348</v>
      </c>
      <c r="BS5" s="15">
        <v>0.47076224435912706</v>
      </c>
      <c r="BT5" s="15">
        <v>0.28938793372469496</v>
      </c>
      <c r="BU5" s="15">
        <v>0.39931285460626109</v>
      </c>
      <c r="BV5" s="15">
        <v>0.33835138501199247</v>
      </c>
      <c r="BW5" s="15">
        <v>0.50822949927570227</v>
      </c>
      <c r="BX5" s="43">
        <v>0.62622327136720712</v>
      </c>
    </row>
    <row r="6" spans="1:76" s="6" customFormat="1" ht="15" customHeight="1" x14ac:dyDescent="0.35">
      <c r="A6" s="2"/>
      <c r="B6" s="42">
        <v>0.7775221798190648</v>
      </c>
      <c r="C6" s="15">
        <v>0.2785427106906565</v>
      </c>
      <c r="D6" s="15">
        <v>0.52714093461958533</v>
      </c>
      <c r="E6" s="15">
        <v>5.6294854856790977E-3</v>
      </c>
      <c r="F6" s="15">
        <v>0.82892196533965889</v>
      </c>
      <c r="G6" s="15">
        <v>0.24123813281718676</v>
      </c>
      <c r="H6" s="15">
        <v>0.50791622682518567</v>
      </c>
      <c r="I6" s="15">
        <v>0.94346524268454235</v>
      </c>
      <c r="J6" s="15">
        <v>0.15153696767129932</v>
      </c>
      <c r="K6" s="15">
        <v>6.4178788718781798E-2</v>
      </c>
      <c r="L6" s="15">
        <v>0.50002782741543583</v>
      </c>
      <c r="M6" s="15">
        <v>0.46000861133740412</v>
      </c>
      <c r="N6" s="15">
        <v>0.86428872339148377</v>
      </c>
      <c r="O6" s="15">
        <v>6.4061599587963092E-2</v>
      </c>
      <c r="P6" s="15">
        <v>0.57151047302970026</v>
      </c>
      <c r="Q6" s="15">
        <v>0.63272927248013533</v>
      </c>
      <c r="R6" s="15">
        <v>0.41330062894795871</v>
      </c>
      <c r="S6" s="15">
        <v>0.64059242689986673</v>
      </c>
      <c r="T6" s="15">
        <v>0.91752297354314738</v>
      </c>
      <c r="U6" s="15">
        <v>0.26021304189258698</v>
      </c>
      <c r="V6" s="15">
        <v>0.65815560091509295</v>
      </c>
      <c r="W6" s="15">
        <v>0.41986670016832262</v>
      </c>
      <c r="X6" s="15">
        <v>6.1016066264356628E-2</v>
      </c>
      <c r="Y6" s="15">
        <v>0.5587325200523483</v>
      </c>
      <c r="Z6" s="43">
        <v>0.78036142721097246</v>
      </c>
      <c r="AA6" s="42">
        <v>0.7541667734921631</v>
      </c>
      <c r="AB6" s="15">
        <v>0.37487359191732006</v>
      </c>
      <c r="AC6" s="15">
        <v>0.51041973869754487</v>
      </c>
      <c r="AD6" s="15">
        <v>0.35550789932810989</v>
      </c>
      <c r="AE6" s="15">
        <v>0.78857730584144503</v>
      </c>
      <c r="AF6" s="15">
        <v>0.20177474621473146</v>
      </c>
      <c r="AG6" s="15">
        <v>0.85006704549409617</v>
      </c>
      <c r="AH6" s="15">
        <v>0.43254109424275988</v>
      </c>
      <c r="AI6" s="15">
        <v>0.46460027059442621</v>
      </c>
      <c r="AJ6" s="15">
        <v>0.65809228096585026</v>
      </c>
      <c r="AK6" s="15">
        <v>0.49319948813721659</v>
      </c>
      <c r="AL6" s="15">
        <v>0.11914858472167855</v>
      </c>
      <c r="AM6" s="15">
        <v>0.68717844491736779</v>
      </c>
      <c r="AN6" s="15">
        <v>0.14025216466562829</v>
      </c>
      <c r="AO6" s="15">
        <v>0.42881965003876077</v>
      </c>
      <c r="AP6" s="15">
        <v>7.9060207431039586E-2</v>
      </c>
      <c r="AQ6" s="15">
        <v>0.81963048091061774</v>
      </c>
      <c r="AR6" s="15">
        <v>0.78614061048771688</v>
      </c>
      <c r="AS6" s="15">
        <v>0.85414725196463104</v>
      </c>
      <c r="AT6" s="15">
        <v>0.57134657624731133</v>
      </c>
      <c r="AU6" s="15">
        <v>0.53887030621691023</v>
      </c>
      <c r="AV6" s="15">
        <v>0.16124384699237027</v>
      </c>
      <c r="AW6" s="15">
        <v>0.97810627278909479</v>
      </c>
      <c r="AX6" s="15">
        <v>0.88788319322163078</v>
      </c>
      <c r="AY6" s="43">
        <v>0.68004625271064001</v>
      </c>
      <c r="AZ6" s="42">
        <v>8.0120480007751627E-2</v>
      </c>
      <c r="BA6" s="15">
        <v>0.35388457303982734</v>
      </c>
      <c r="BB6" s="15">
        <v>0.28406993167746175</v>
      </c>
      <c r="BC6" s="15">
        <v>0.89130333318754251</v>
      </c>
      <c r="BD6" s="15">
        <v>0.21007202827639648</v>
      </c>
      <c r="BE6" s="15">
        <v>0.89839558027588584</v>
      </c>
      <c r="BF6" s="15">
        <v>0.38375062682738015</v>
      </c>
      <c r="BG6" s="15">
        <v>0.81159641561821894</v>
      </c>
      <c r="BH6" s="15">
        <v>0.69169089880853396</v>
      </c>
      <c r="BI6" s="15">
        <v>0.78095851417387885</v>
      </c>
      <c r="BJ6" s="15">
        <v>0.30234532697717542</v>
      </c>
      <c r="BK6" s="15">
        <v>0.298717602897701</v>
      </c>
      <c r="BL6" s="15">
        <v>0.95943512349209958</v>
      </c>
      <c r="BM6" s="15">
        <v>0.59554521397784921</v>
      </c>
      <c r="BN6" s="15">
        <v>0.85279238389460443</v>
      </c>
      <c r="BO6" s="15">
        <v>0.83142157696269181</v>
      </c>
      <c r="BP6" s="15">
        <v>0.23332890613900459</v>
      </c>
      <c r="BQ6" s="15">
        <v>0.787362478820825</v>
      </c>
      <c r="BR6" s="15">
        <v>0.55089058975300143</v>
      </c>
      <c r="BS6" s="15">
        <v>0.15215086742444939</v>
      </c>
      <c r="BT6" s="15">
        <v>0.23292094312298128</v>
      </c>
      <c r="BU6" s="15">
        <v>0.4152632174304105</v>
      </c>
      <c r="BV6" s="15">
        <v>0.78253846125061965</v>
      </c>
      <c r="BW6" s="15">
        <v>0.50349860224671539</v>
      </c>
      <c r="BX6" s="43">
        <v>0.53812094007736577</v>
      </c>
    </row>
    <row r="7" spans="1:76" s="6" customFormat="1" ht="15" customHeight="1" x14ac:dyDescent="0.35">
      <c r="A7" s="2"/>
      <c r="B7" s="42">
        <v>0.82942321577107492</v>
      </c>
      <c r="C7" s="15">
        <v>0.7413998155222471</v>
      </c>
      <c r="D7" s="15">
        <v>1.7265429326429604E-4</v>
      </c>
      <c r="E7" s="15">
        <v>0.69997520290651638</v>
      </c>
      <c r="F7" s="15">
        <v>0.99716695059940264</v>
      </c>
      <c r="G7" s="15">
        <v>0.70826810142524066</v>
      </c>
      <c r="H7" s="15">
        <v>0.81968723483499062</v>
      </c>
      <c r="I7" s="15">
        <v>0.84102766112248384</v>
      </c>
      <c r="J7" s="15">
        <v>0.62725325360452222</v>
      </c>
      <c r="K7" s="15">
        <v>0.89334894882607174</v>
      </c>
      <c r="L7" s="15">
        <v>0.64416563787791625</v>
      </c>
      <c r="M7" s="15">
        <v>0.89286032312259733</v>
      </c>
      <c r="N7" s="15">
        <v>0.45098819745088625</v>
      </c>
      <c r="O7" s="15">
        <v>0.12671653732497568</v>
      </c>
      <c r="P7" s="15">
        <v>0.14682980286074543</v>
      </c>
      <c r="Q7" s="15">
        <v>9.5873959749323001E-3</v>
      </c>
      <c r="R7" s="15">
        <v>0.4052910230120913</v>
      </c>
      <c r="S7" s="15">
        <v>0.54931195933882271</v>
      </c>
      <c r="T7" s="15">
        <v>0.89986618125114237</v>
      </c>
      <c r="U7" s="15">
        <v>0.59430579125527383</v>
      </c>
      <c r="V7" s="15">
        <v>0.69684273505552086</v>
      </c>
      <c r="W7" s="15">
        <v>0.96713917836280983</v>
      </c>
      <c r="X7" s="15">
        <v>0.94954690513848883</v>
      </c>
      <c r="Y7" s="15">
        <v>0.57416512023128463</v>
      </c>
      <c r="Z7" s="43">
        <v>0.53440149226184519</v>
      </c>
      <c r="AA7" s="42">
        <v>0.20874216143032276</v>
      </c>
      <c r="AB7" s="15">
        <v>0.5227028106477366</v>
      </c>
      <c r="AC7" s="15">
        <v>4.2740540599105037E-2</v>
      </c>
      <c r="AD7" s="15">
        <v>0.75794672301042387</v>
      </c>
      <c r="AE7" s="15">
        <v>0.85540394876034187</v>
      </c>
      <c r="AF7" s="15">
        <v>0.60361005651563004</v>
      </c>
      <c r="AG7" s="15">
        <v>0.69043254920424324</v>
      </c>
      <c r="AH7" s="15">
        <v>0.78842548932058365</v>
      </c>
      <c r="AI7" s="15">
        <v>0.28242426369218587</v>
      </c>
      <c r="AJ7" s="15">
        <v>0.87589973471938376</v>
      </c>
      <c r="AK7" s="15">
        <v>0.85077522425585128</v>
      </c>
      <c r="AL7" s="15">
        <v>0.34130552164663652</v>
      </c>
      <c r="AM7" s="15">
        <v>0.19731609261322536</v>
      </c>
      <c r="AN7" s="15">
        <v>2.3119655280149254E-2</v>
      </c>
      <c r="AO7" s="15">
        <v>0.42707119950198014</v>
      </c>
      <c r="AP7" s="15">
        <v>0.52620108123794462</v>
      </c>
      <c r="AQ7" s="15">
        <v>0.77593201433247716</v>
      </c>
      <c r="AR7" s="15">
        <v>0.92724795661885173</v>
      </c>
      <c r="AS7" s="15">
        <v>0.25344733803753305</v>
      </c>
      <c r="AT7" s="15">
        <v>0.16591528745841888</v>
      </c>
      <c r="AU7" s="15">
        <v>0.63706419613742271</v>
      </c>
      <c r="AV7" s="15">
        <v>7.8257205429780319E-3</v>
      </c>
      <c r="AW7" s="15">
        <v>0.48290242908455894</v>
      </c>
      <c r="AX7" s="15">
        <v>0.85323672670017314</v>
      </c>
      <c r="AY7" s="43">
        <v>0.17507834677120926</v>
      </c>
      <c r="AZ7" s="42">
        <v>0.5833270274722111</v>
      </c>
      <c r="BA7" s="15">
        <v>0.55660611992085629</v>
      </c>
      <c r="BB7" s="15">
        <v>0.72200165117476756</v>
      </c>
      <c r="BC7" s="15">
        <v>0.66925691723546088</v>
      </c>
      <c r="BD7" s="15">
        <v>0.77239547695287736</v>
      </c>
      <c r="BE7" s="15">
        <v>0.18747670683725148</v>
      </c>
      <c r="BF7" s="15">
        <v>0.91303649725166935</v>
      </c>
      <c r="BG7" s="15">
        <v>0.31913237281065698</v>
      </c>
      <c r="BH7" s="15">
        <v>0.72955152455222083</v>
      </c>
      <c r="BI7" s="15">
        <v>9.2139812502446516E-2</v>
      </c>
      <c r="BJ7" s="15">
        <v>7.6741471794262939E-2</v>
      </c>
      <c r="BK7" s="15">
        <v>0.88545188422679277</v>
      </c>
      <c r="BL7" s="15">
        <v>0.70721814181409581</v>
      </c>
      <c r="BM7" s="15">
        <v>0.59686034959387735</v>
      </c>
      <c r="BN7" s="15">
        <v>0.3474209605778209</v>
      </c>
      <c r="BO7" s="15">
        <v>0.37701425054916782</v>
      </c>
      <c r="BP7" s="15">
        <v>0.6959333663111914</v>
      </c>
      <c r="BQ7" s="15">
        <v>0.41786068589386616</v>
      </c>
      <c r="BR7" s="15">
        <v>0.56789973453402254</v>
      </c>
      <c r="BS7" s="15">
        <v>0.5074202056305992</v>
      </c>
      <c r="BT7" s="15">
        <v>0.33442912458404739</v>
      </c>
      <c r="BU7" s="15">
        <v>0.54470843919463785</v>
      </c>
      <c r="BV7" s="15">
        <v>0.63692979136188532</v>
      </c>
      <c r="BW7" s="15">
        <v>0.45016442075472496</v>
      </c>
      <c r="BX7" s="43">
        <v>0.97304541378587517</v>
      </c>
    </row>
    <row r="8" spans="1:76" s="6" customFormat="1" ht="15" customHeight="1" x14ac:dyDescent="0.35">
      <c r="A8" s="2"/>
      <c r="B8" s="42">
        <v>0.37122742171374412</v>
      </c>
      <c r="C8" s="15">
        <v>0.63222939296083036</v>
      </c>
      <c r="D8" s="15">
        <v>9.7597836556997275E-2</v>
      </c>
      <c r="E8" s="15">
        <v>0.13801650200587445</v>
      </c>
      <c r="F8" s="15">
        <v>0.1537780122894391</v>
      </c>
      <c r="G8" s="15">
        <v>0.12999016201601821</v>
      </c>
      <c r="H8" s="15">
        <v>0.7102353204885663</v>
      </c>
      <c r="I8" s="15">
        <v>0.83443982704246056</v>
      </c>
      <c r="J8" s="15">
        <v>0.62579766209488463</v>
      </c>
      <c r="K8" s="15">
        <v>0.55884576043441669</v>
      </c>
      <c r="L8" s="15">
        <v>0.26813313604570521</v>
      </c>
      <c r="M8" s="15">
        <v>0.96987178690714182</v>
      </c>
      <c r="N8" s="15">
        <v>0.63734332212613276</v>
      </c>
      <c r="O8" s="15">
        <v>0.39518979234782614</v>
      </c>
      <c r="P8" s="15">
        <v>0.93010479370311605</v>
      </c>
      <c r="Q8" s="15">
        <v>0.50692194798659374</v>
      </c>
      <c r="R8" s="15">
        <v>7.2971716375023199E-2</v>
      </c>
      <c r="S8" s="15">
        <v>0.47065153010969929</v>
      </c>
      <c r="T8" s="15">
        <v>0.48033276653719648</v>
      </c>
      <c r="U8" s="15">
        <v>0.4875484563244914</v>
      </c>
      <c r="V8" s="15">
        <v>0.88153407458881639</v>
      </c>
      <c r="W8" s="15">
        <v>0.98332375865086807</v>
      </c>
      <c r="X8" s="15">
        <v>0.58120296745381816</v>
      </c>
      <c r="Y8" s="15">
        <v>0.22086335681714231</v>
      </c>
      <c r="Z8" s="43">
        <v>0.25704318378213997</v>
      </c>
      <c r="AA8" s="42">
        <v>3.8335083232184597E-2</v>
      </c>
      <c r="AB8" s="15">
        <v>0.35526440206644783</v>
      </c>
      <c r="AC8" s="15">
        <v>0.11446894689396492</v>
      </c>
      <c r="AD8" s="15">
        <v>0.55288854844845825</v>
      </c>
      <c r="AE8" s="15">
        <v>0.92840282008575692</v>
      </c>
      <c r="AF8" s="15">
        <v>0.92865624321216156</v>
      </c>
      <c r="AG8" s="15">
        <v>0.52348451753665126</v>
      </c>
      <c r="AH8" s="15">
        <v>0.11347850254749636</v>
      </c>
      <c r="AI8" s="15">
        <v>0.61473236840642609</v>
      </c>
      <c r="AJ8" s="15">
        <v>0.1514947655049389</v>
      </c>
      <c r="AK8" s="15">
        <v>0.1845904791158659</v>
      </c>
      <c r="AL8" s="15">
        <v>0.94580101044732401</v>
      </c>
      <c r="AM8" s="15">
        <v>0.9911182138747594</v>
      </c>
      <c r="AN8" s="15">
        <v>0.50247804395458384</v>
      </c>
      <c r="AO8" s="15">
        <v>0.60039914333441391</v>
      </c>
      <c r="AP8" s="15">
        <v>0.3819422682990703</v>
      </c>
      <c r="AQ8" s="15">
        <v>0.62581341775955612</v>
      </c>
      <c r="AR8" s="15">
        <v>0.56594850592532375</v>
      </c>
      <c r="AS8" s="15">
        <v>0.33538689530532662</v>
      </c>
      <c r="AT8" s="15">
        <v>0.87504440357566604</v>
      </c>
      <c r="AU8" s="15">
        <v>0.91681490156177203</v>
      </c>
      <c r="AV8" s="15">
        <v>0.2125795502769583</v>
      </c>
      <c r="AW8" s="15">
        <v>0.30292779140874038</v>
      </c>
      <c r="AX8" s="15">
        <v>0.63317507488739999</v>
      </c>
      <c r="AY8" s="43">
        <v>6.3331346331778615E-3</v>
      </c>
      <c r="AZ8" s="42">
        <v>0.98714565785834585</v>
      </c>
      <c r="BA8" s="15">
        <v>0.76298802784394015</v>
      </c>
      <c r="BB8" s="15">
        <v>0.69732899791454184</v>
      </c>
      <c r="BC8" s="15">
        <v>0.64660391673771611</v>
      </c>
      <c r="BD8" s="15">
        <v>0.51866469529707671</v>
      </c>
      <c r="BE8" s="15">
        <v>0.22405351934830187</v>
      </c>
      <c r="BF8" s="15">
        <v>0.94959947370774234</v>
      </c>
      <c r="BG8" s="15">
        <v>0.88145502242161289</v>
      </c>
      <c r="BH8" s="15">
        <v>0.44788727412583518</v>
      </c>
      <c r="BI8" s="15">
        <v>0.4633879946939371</v>
      </c>
      <c r="BJ8" s="15">
        <v>0.12407743902638935</v>
      </c>
      <c r="BK8" s="15">
        <v>0.11143976713695825</v>
      </c>
      <c r="BL8" s="15">
        <v>0.91377035108816607</v>
      </c>
      <c r="BM8" s="15">
        <v>0.93896383731034216</v>
      </c>
      <c r="BN8" s="15">
        <v>0.78907507056958104</v>
      </c>
      <c r="BO8" s="15">
        <v>0.26865875720043808</v>
      </c>
      <c r="BP8" s="15">
        <v>0.62137560001154013</v>
      </c>
      <c r="BQ8" s="15">
        <v>2.2572539895894805E-2</v>
      </c>
      <c r="BR8" s="15">
        <v>0.50332762613264104</v>
      </c>
      <c r="BS8" s="15">
        <v>0.37573095262014677</v>
      </c>
      <c r="BT8" s="15">
        <v>0.60268015883322656</v>
      </c>
      <c r="BU8" s="15">
        <v>9.7188851748881144E-2</v>
      </c>
      <c r="BV8" s="15">
        <v>0.43584063872604173</v>
      </c>
      <c r="BW8" s="15">
        <v>3.4382937460514684E-2</v>
      </c>
      <c r="BX8" s="43">
        <v>0.54319092556853965</v>
      </c>
    </row>
    <row r="9" spans="1:76" s="6" customFormat="1" ht="15" customHeight="1" x14ac:dyDescent="0.35">
      <c r="A9" s="2"/>
      <c r="B9" s="42">
        <v>0.23241538133313622</v>
      </c>
      <c r="C9" s="15">
        <v>0.77674156334231514</v>
      </c>
      <c r="D9" s="15">
        <v>0.2855565742622338</v>
      </c>
      <c r="E9" s="15">
        <v>0.4430970473346082</v>
      </c>
      <c r="F9" s="15">
        <v>0.93842925714964942</v>
      </c>
      <c r="G9" s="15">
        <v>0.84974095270811079</v>
      </c>
      <c r="H9" s="15">
        <v>0.98831705166156936</v>
      </c>
      <c r="I9" s="15">
        <v>0.17458511228873819</v>
      </c>
      <c r="J9" s="15">
        <v>0.98012682097084791</v>
      </c>
      <c r="K9" s="15">
        <v>0.86247046302875463</v>
      </c>
      <c r="L9" s="15">
        <v>3.5611933854040601E-5</v>
      </c>
      <c r="M9" s="15">
        <v>0.6173693594271219</v>
      </c>
      <c r="N9" s="15">
        <v>0.5234453462371057</v>
      </c>
      <c r="O9" s="15">
        <v>5.3218884064351157E-2</v>
      </c>
      <c r="P9" s="15">
        <v>2.2438778654815805E-2</v>
      </c>
      <c r="Q9" s="15">
        <v>0.53757545510429028</v>
      </c>
      <c r="R9" s="15">
        <v>0.33019137300759627</v>
      </c>
      <c r="S9" s="15">
        <v>0.83067563207990924</v>
      </c>
      <c r="T9" s="15">
        <v>0.29162410485446355</v>
      </c>
      <c r="U9" s="15">
        <v>0.57853492731180778</v>
      </c>
      <c r="V9" s="15">
        <v>0.88444519984512093</v>
      </c>
      <c r="W9" s="15">
        <v>7.1934688032366689E-2</v>
      </c>
      <c r="X9" s="15">
        <v>0.24672487727394177</v>
      </c>
      <c r="Y9" s="15">
        <v>0.88753330705530264</v>
      </c>
      <c r="Z9" s="43">
        <v>0.43174498770681513</v>
      </c>
      <c r="AA9" s="42">
        <v>0.23015276344867541</v>
      </c>
      <c r="AB9" s="15">
        <v>0.65319520879751092</v>
      </c>
      <c r="AC9" s="15">
        <v>0.8051522754515078</v>
      </c>
      <c r="AD9" s="15">
        <v>0.15326625551452766</v>
      </c>
      <c r="AE9" s="15">
        <v>0.74926906030143936</v>
      </c>
      <c r="AF9" s="15">
        <v>0.37324756311337981</v>
      </c>
      <c r="AG9" s="15">
        <v>0.46342109323397329</v>
      </c>
      <c r="AH9" s="15">
        <v>0.17790409637255322</v>
      </c>
      <c r="AI9" s="15">
        <v>0.68526402019277166</v>
      </c>
      <c r="AJ9" s="15">
        <v>0.60212366364479331</v>
      </c>
      <c r="AK9" s="15">
        <v>0.73222752803112046</v>
      </c>
      <c r="AL9" s="15">
        <v>0.20748416911261558</v>
      </c>
      <c r="AM9" s="15">
        <v>0.33115875104738013</v>
      </c>
      <c r="AN9" s="15">
        <v>0.3282945016135399</v>
      </c>
      <c r="AO9" s="15">
        <v>0.89931512478806153</v>
      </c>
      <c r="AP9" s="15">
        <v>0.30906802982428472</v>
      </c>
      <c r="AQ9" s="15">
        <v>0.7955178272616078</v>
      </c>
      <c r="AR9" s="15">
        <v>0.7418021494939625</v>
      </c>
      <c r="AS9" s="15">
        <v>0.56513482308568264</v>
      </c>
      <c r="AT9" s="15">
        <v>0.96073493455909542</v>
      </c>
      <c r="AU9" s="15">
        <v>0.47897392595637489</v>
      </c>
      <c r="AV9" s="15">
        <v>0.41549720995328043</v>
      </c>
      <c r="AW9" s="15">
        <v>0.65313803001840076</v>
      </c>
      <c r="AX9" s="15">
        <v>0.90304120351929029</v>
      </c>
      <c r="AY9" s="43">
        <v>0.46289149400459839</v>
      </c>
      <c r="AZ9" s="42">
        <v>0.7089801963783291</v>
      </c>
      <c r="BA9" s="15">
        <v>0.3106161526090957</v>
      </c>
      <c r="BB9" s="15">
        <v>0.90680289057377772</v>
      </c>
      <c r="BC9" s="15">
        <v>0.8274866886294624</v>
      </c>
      <c r="BD9" s="15">
        <v>0.67991131885639877</v>
      </c>
      <c r="BE9" s="15">
        <v>0.34243200828042741</v>
      </c>
      <c r="BF9" s="15">
        <v>0.66877241142243649</v>
      </c>
      <c r="BG9" s="15">
        <v>0.22813942910347129</v>
      </c>
      <c r="BH9" s="15">
        <v>0.11294540322540003</v>
      </c>
      <c r="BI9" s="15">
        <v>0.29048550498798009</v>
      </c>
      <c r="BJ9" s="15">
        <v>0.77263979265772731</v>
      </c>
      <c r="BK9" s="15">
        <v>0.12737274859284797</v>
      </c>
      <c r="BL9" s="15">
        <v>0.23440620781122168</v>
      </c>
      <c r="BM9" s="15">
        <v>0.96080650418131275</v>
      </c>
      <c r="BN9" s="15">
        <v>0.91799550550164299</v>
      </c>
      <c r="BO9" s="15">
        <v>0.94972372147610951</v>
      </c>
      <c r="BP9" s="15">
        <v>0.69520088827391768</v>
      </c>
      <c r="BQ9" s="15">
        <v>0.70903264221782292</v>
      </c>
      <c r="BR9" s="15">
        <v>0.26810591094903091</v>
      </c>
      <c r="BS9" s="15">
        <v>0.57734284017280213</v>
      </c>
      <c r="BT9" s="15">
        <v>0.55084627249432694</v>
      </c>
      <c r="BU9" s="15">
        <v>0.74290962101921187</v>
      </c>
      <c r="BV9" s="15">
        <v>0.67862989326605982</v>
      </c>
      <c r="BW9" s="15">
        <v>0.96877899375049892</v>
      </c>
      <c r="BX9" s="43">
        <v>0.83711617407566441</v>
      </c>
    </row>
    <row r="10" spans="1:76" s="6" customFormat="1" ht="15" customHeight="1" x14ac:dyDescent="0.35">
      <c r="A10" s="2"/>
      <c r="B10" s="42">
        <v>0.14802287223810673</v>
      </c>
      <c r="C10" s="15">
        <v>0.11534558202981604</v>
      </c>
      <c r="D10" s="15">
        <v>0.78582149749967922</v>
      </c>
      <c r="E10" s="15">
        <v>0.42428330465137665</v>
      </c>
      <c r="F10" s="15">
        <v>0.98499311450077176</v>
      </c>
      <c r="G10" s="15">
        <v>0.70826944137912362</v>
      </c>
      <c r="H10" s="15">
        <v>0.59327347808879405</v>
      </c>
      <c r="I10" s="15">
        <v>1.0480067134296389E-3</v>
      </c>
      <c r="J10" s="15">
        <v>9.4443071083127439E-2</v>
      </c>
      <c r="K10" s="15">
        <v>1.8283632424564433E-2</v>
      </c>
      <c r="L10" s="15">
        <v>0.59604728845221044</v>
      </c>
      <c r="M10" s="15">
        <v>0.53818130557678978</v>
      </c>
      <c r="N10" s="15">
        <v>0.58578771247170069</v>
      </c>
      <c r="O10" s="15">
        <v>0.89453082858526989</v>
      </c>
      <c r="P10" s="15">
        <v>0.33728076537017526</v>
      </c>
      <c r="Q10" s="15">
        <v>0.30638166419154045</v>
      </c>
      <c r="R10" s="15">
        <v>0.51080637130236317</v>
      </c>
      <c r="S10" s="15">
        <v>0.40293832658714646</v>
      </c>
      <c r="T10" s="15">
        <v>0.1352784532885275</v>
      </c>
      <c r="U10" s="15">
        <v>0.93364862644918567</v>
      </c>
      <c r="V10" s="15">
        <v>0.56650772476110067</v>
      </c>
      <c r="W10" s="15">
        <v>0.7700883992189681</v>
      </c>
      <c r="X10" s="15">
        <v>0.18426122216740171</v>
      </c>
      <c r="Y10" s="15">
        <v>0.69038832422875562</v>
      </c>
      <c r="Z10" s="43">
        <v>0.85840023419104805</v>
      </c>
      <c r="AA10" s="42">
        <v>0.58300258808130645</v>
      </c>
      <c r="AB10" s="15">
        <v>0.80212718936237537</v>
      </c>
      <c r="AC10" s="15">
        <v>0.32192082827520585</v>
      </c>
      <c r="AD10" s="15">
        <v>0.95072355830636424</v>
      </c>
      <c r="AE10" s="15">
        <v>0.27518475395854192</v>
      </c>
      <c r="AF10" s="15">
        <v>0.21688722767666335</v>
      </c>
      <c r="AG10" s="15">
        <v>1.1391112598325259E-2</v>
      </c>
      <c r="AH10" s="15">
        <v>1.5256099300356984E-3</v>
      </c>
      <c r="AI10" s="15">
        <v>0.82639620314724127</v>
      </c>
      <c r="AJ10" s="15">
        <v>0.73971490172804732</v>
      </c>
      <c r="AK10" s="15">
        <v>4.0123905476867283E-2</v>
      </c>
      <c r="AL10" s="15">
        <v>0.84403169410696632</v>
      </c>
      <c r="AM10" s="15">
        <v>8.1264602253401486E-2</v>
      </c>
      <c r="AN10" s="15">
        <v>0.16374531236912604</v>
      </c>
      <c r="AO10" s="15">
        <v>0.6771276525206148</v>
      </c>
      <c r="AP10" s="15">
        <v>0.69358088325529343</v>
      </c>
      <c r="AQ10" s="15">
        <v>8.4308791649762016E-2</v>
      </c>
      <c r="AR10" s="15">
        <v>0.96722281335937266</v>
      </c>
      <c r="AS10" s="15">
        <v>0.82212060816473342</v>
      </c>
      <c r="AT10" s="15">
        <v>0.12665695239803976</v>
      </c>
      <c r="AU10" s="15">
        <v>0.29175375939061554</v>
      </c>
      <c r="AV10" s="15">
        <v>0.82528887943806351</v>
      </c>
      <c r="AW10" s="15">
        <v>0.55802955993460468</v>
      </c>
      <c r="AX10" s="15">
        <v>0.10157405052252022</v>
      </c>
      <c r="AY10" s="43">
        <v>0.62172260110369504</v>
      </c>
      <c r="AZ10" s="42">
        <v>4.0055403469160478E-2</v>
      </c>
      <c r="BA10" s="15">
        <v>0.96422227906842106</v>
      </c>
      <c r="BB10" s="15">
        <v>0.12815680008527686</v>
      </c>
      <c r="BC10" s="15">
        <v>0.81656033238502845</v>
      </c>
      <c r="BD10" s="15">
        <v>0.93180756493484151</v>
      </c>
      <c r="BE10" s="15">
        <v>0.47246089771741029</v>
      </c>
      <c r="BF10" s="15">
        <v>0.11155268068661206</v>
      </c>
      <c r="BG10" s="15">
        <v>0.59551110730362222</v>
      </c>
      <c r="BH10" s="15">
        <v>0.55095715201180495</v>
      </c>
      <c r="BI10" s="15">
        <v>0.81590706420647607</v>
      </c>
      <c r="BJ10" s="15">
        <v>0.28605300731206063</v>
      </c>
      <c r="BK10" s="15">
        <v>0.50682749865834553</v>
      </c>
      <c r="BL10" s="15">
        <v>0.40605080161580098</v>
      </c>
      <c r="BM10" s="15">
        <v>0.27388829014691507</v>
      </c>
      <c r="BN10" s="15">
        <v>0.50896908360605353</v>
      </c>
      <c r="BO10" s="15">
        <v>0.21567577000456728</v>
      </c>
      <c r="BP10" s="15">
        <v>0.50728591019373659</v>
      </c>
      <c r="BQ10" s="15">
        <v>0.42854743888886859</v>
      </c>
      <c r="BR10" s="15">
        <v>0.42929670785363894</v>
      </c>
      <c r="BS10" s="15">
        <v>0.93173426955070604</v>
      </c>
      <c r="BT10" s="15">
        <v>0.15369509690160577</v>
      </c>
      <c r="BU10" s="15">
        <v>0.92808676048412431</v>
      </c>
      <c r="BV10" s="15">
        <v>0.23043095131441227</v>
      </c>
      <c r="BW10" s="15">
        <v>3.925529758571511E-2</v>
      </c>
      <c r="BX10" s="43">
        <v>0.51111702569481321</v>
      </c>
    </row>
    <row r="11" spans="1:76" s="6" customFormat="1" ht="15" customHeight="1" x14ac:dyDescent="0.35">
      <c r="A11" s="2"/>
      <c r="B11" s="42">
        <v>0.8546737184733566</v>
      </c>
      <c r="C11" s="15">
        <v>0.37648893305467679</v>
      </c>
      <c r="D11" s="15">
        <v>0.44769985248569166</v>
      </c>
      <c r="E11" s="15">
        <v>0.65854512003238963</v>
      </c>
      <c r="F11" s="15">
        <v>0.71992658900601092</v>
      </c>
      <c r="G11" s="15">
        <v>0.24045162081838745</v>
      </c>
      <c r="H11" s="15">
        <v>0.17149387862947663</v>
      </c>
      <c r="I11" s="15">
        <v>0.27889894756924793</v>
      </c>
      <c r="J11" s="15">
        <v>0.9484496313499704</v>
      </c>
      <c r="K11" s="15">
        <v>0.95460975598902098</v>
      </c>
      <c r="L11" s="15">
        <v>0.37736545274060462</v>
      </c>
      <c r="M11" s="15">
        <v>2.8981789351326892E-2</v>
      </c>
      <c r="N11" s="15">
        <v>1.4076173466229136E-2</v>
      </c>
      <c r="O11" s="15">
        <v>1.4904567908060717E-2</v>
      </c>
      <c r="P11" s="15">
        <v>0.57265942548947124</v>
      </c>
      <c r="Q11" s="15">
        <v>0.8398716968820068</v>
      </c>
      <c r="R11" s="15">
        <v>0.53662987991872491</v>
      </c>
      <c r="S11" s="15">
        <v>0.94990707344206438</v>
      </c>
      <c r="T11" s="15">
        <v>9.5737887097809837E-3</v>
      </c>
      <c r="U11" s="15">
        <v>0.72281349199571243</v>
      </c>
      <c r="V11" s="15">
        <v>0.24605469561796478</v>
      </c>
      <c r="W11" s="15">
        <v>0.43392922186542693</v>
      </c>
      <c r="X11" s="15">
        <v>0.11491453985030287</v>
      </c>
      <c r="Y11" s="15">
        <v>0.83479270857576049</v>
      </c>
      <c r="Z11" s="43">
        <v>0.7415047500990587</v>
      </c>
      <c r="AA11" s="42">
        <v>0.50323424063259348</v>
      </c>
      <c r="AB11" s="15">
        <v>0.74492348673749753</v>
      </c>
      <c r="AC11" s="15">
        <v>0.64807673337872018</v>
      </c>
      <c r="AD11" s="15">
        <v>0.37891745293397938</v>
      </c>
      <c r="AE11" s="15">
        <v>0.66163044075626953</v>
      </c>
      <c r="AF11" s="15">
        <v>0.73165083717473656</v>
      </c>
      <c r="AG11" s="15">
        <v>0.99520980378085322</v>
      </c>
      <c r="AH11" s="15">
        <v>0.54780134870947972</v>
      </c>
      <c r="AI11" s="15">
        <v>0.42378216898761822</v>
      </c>
      <c r="AJ11" s="15">
        <v>0.27069712158440151</v>
      </c>
      <c r="AK11" s="15">
        <v>0.67670102837624113</v>
      </c>
      <c r="AL11" s="15">
        <v>0.90904430988878249</v>
      </c>
      <c r="AM11" s="15">
        <v>0.22313641425998887</v>
      </c>
      <c r="AN11" s="15">
        <v>0.24368485093580561</v>
      </c>
      <c r="AO11" s="15">
        <v>0.18876528491789668</v>
      </c>
      <c r="AP11" s="15">
        <v>0.19896476931751683</v>
      </c>
      <c r="AQ11" s="15">
        <v>6.0348964682161554E-2</v>
      </c>
      <c r="AR11" s="15">
        <v>0.91671400955196269</v>
      </c>
      <c r="AS11" s="15">
        <v>0.57696115848290952</v>
      </c>
      <c r="AT11" s="15">
        <v>0.41646872441688165</v>
      </c>
      <c r="AU11" s="15">
        <v>8.1020011131120007E-2</v>
      </c>
      <c r="AV11" s="15">
        <v>0.38074684296173944</v>
      </c>
      <c r="AW11" s="15">
        <v>0.58477081569738953</v>
      </c>
      <c r="AX11" s="15">
        <v>0.45303630305794318</v>
      </c>
      <c r="AY11" s="43">
        <v>0.54871721839718679</v>
      </c>
      <c r="AZ11" s="42">
        <v>0.86236639078242072</v>
      </c>
      <c r="BA11" s="15">
        <v>0.51033179236144588</v>
      </c>
      <c r="BB11" s="15">
        <v>6.4936848583709073E-2</v>
      </c>
      <c r="BC11" s="15">
        <v>0.95770106614887485</v>
      </c>
      <c r="BD11" s="15">
        <v>0.28829030889295815</v>
      </c>
      <c r="BE11" s="15">
        <v>0.11412516539320205</v>
      </c>
      <c r="BF11" s="15">
        <v>0.99453189631355154</v>
      </c>
      <c r="BG11" s="15">
        <v>7.7668612393857472E-2</v>
      </c>
      <c r="BH11" s="15">
        <v>0.86198807793649512</v>
      </c>
      <c r="BI11" s="15">
        <v>0.79735336802201218</v>
      </c>
      <c r="BJ11" s="15">
        <v>0.44489055526740628</v>
      </c>
      <c r="BK11" s="15">
        <v>0.22302511706641026</v>
      </c>
      <c r="BL11" s="15">
        <v>0.12422312059524865</v>
      </c>
      <c r="BM11" s="15">
        <v>0.65918160666191628</v>
      </c>
      <c r="BN11" s="15">
        <v>0.82816224669307881</v>
      </c>
      <c r="BO11" s="15">
        <v>0.76804892739428876</v>
      </c>
      <c r="BP11" s="15">
        <v>0.49991866151159514</v>
      </c>
      <c r="BQ11" s="15">
        <v>0.91725725331355679</v>
      </c>
      <c r="BR11" s="15">
        <v>0.65014239912481986</v>
      </c>
      <c r="BS11" s="15">
        <v>0.88349196846922051</v>
      </c>
      <c r="BT11" s="15">
        <v>0.69802518904695865</v>
      </c>
      <c r="BU11" s="15">
        <v>0.43106873194502826</v>
      </c>
      <c r="BV11" s="15">
        <v>0.34238369480821274</v>
      </c>
      <c r="BW11" s="15">
        <v>0.49761631711243703</v>
      </c>
      <c r="BX11" s="43">
        <v>0.64815243047144411</v>
      </c>
    </row>
    <row r="12" spans="1:76" s="6" customFormat="1" ht="15" customHeight="1" x14ac:dyDescent="0.35">
      <c r="A12" s="2"/>
      <c r="B12" s="42">
        <v>0.2860721073551602</v>
      </c>
      <c r="C12" s="15">
        <v>0.11297668317870591</v>
      </c>
      <c r="D12" s="15">
        <v>0.91380736369862736</v>
      </c>
      <c r="E12" s="15">
        <v>0.54234607419982983</v>
      </c>
      <c r="F12" s="15">
        <v>0.66296315123021732</v>
      </c>
      <c r="G12" s="15">
        <v>0.44574661788255732</v>
      </c>
      <c r="H12" s="15">
        <v>5.8946150249467699E-2</v>
      </c>
      <c r="I12" s="15">
        <v>0.7524462031999154</v>
      </c>
      <c r="J12" s="15">
        <v>0.57322184013233601</v>
      </c>
      <c r="K12" s="15">
        <v>0.53755481729196519</v>
      </c>
      <c r="L12" s="15">
        <v>0.37014532703544989</v>
      </c>
      <c r="M12" s="15">
        <v>0.6464578176958975</v>
      </c>
      <c r="N12" s="15">
        <v>0.85676677708983207</v>
      </c>
      <c r="O12" s="15">
        <v>0.93047420532042724</v>
      </c>
      <c r="P12" s="15">
        <v>0.89689238062759979</v>
      </c>
      <c r="Q12" s="15">
        <v>0.93689649234202776</v>
      </c>
      <c r="R12" s="15">
        <v>0.52280720693294103</v>
      </c>
      <c r="S12" s="15">
        <v>0.71229934309884102</v>
      </c>
      <c r="T12" s="15">
        <v>0.28723373715680178</v>
      </c>
      <c r="U12" s="15">
        <v>0.14519547073844929</v>
      </c>
      <c r="V12" s="15">
        <v>0.41481108443841752</v>
      </c>
      <c r="W12" s="15">
        <v>0.29124767291555975</v>
      </c>
      <c r="X12" s="15">
        <v>0.17849152569652604</v>
      </c>
      <c r="Y12" s="15">
        <v>0.49269073670708741</v>
      </c>
      <c r="Z12" s="43">
        <v>0.84380173566506023</v>
      </c>
      <c r="AA12" s="42">
        <v>0.13623196730287424</v>
      </c>
      <c r="AB12" s="15">
        <v>0.16051469925463546</v>
      </c>
      <c r="AC12" s="15">
        <v>0.515022641965871</v>
      </c>
      <c r="AD12" s="15">
        <v>0.51118421838783001</v>
      </c>
      <c r="AE12" s="15">
        <v>0.30892991485034649</v>
      </c>
      <c r="AF12" s="15">
        <v>0.52858037741828068</v>
      </c>
      <c r="AG12" s="15">
        <v>0.12377696160385943</v>
      </c>
      <c r="AH12" s="15">
        <v>0.54762668998483754</v>
      </c>
      <c r="AI12" s="15">
        <v>0.322663150065853</v>
      </c>
      <c r="AJ12" s="15">
        <v>0.58501763428005882</v>
      </c>
      <c r="AK12" s="15">
        <v>0.59912926188020799</v>
      </c>
      <c r="AL12" s="15">
        <v>0.29286591081013247</v>
      </c>
      <c r="AM12" s="15">
        <v>0.89138468216577393</v>
      </c>
      <c r="AN12" s="15">
        <v>0.26020216939313212</v>
      </c>
      <c r="AO12" s="15">
        <v>0.78109048902059353</v>
      </c>
      <c r="AP12" s="15">
        <v>0.5879152036799965</v>
      </c>
      <c r="AQ12" s="15">
        <v>0.2853176861870349</v>
      </c>
      <c r="AR12" s="15">
        <v>5.6965554816236774E-2</v>
      </c>
      <c r="AS12" s="15">
        <v>0.90244359775493166</v>
      </c>
      <c r="AT12" s="15">
        <v>0.92795162693336386</v>
      </c>
      <c r="AU12" s="15">
        <v>0.43258240487342714</v>
      </c>
      <c r="AV12" s="15">
        <v>0.50186048051942989</v>
      </c>
      <c r="AW12" s="15">
        <v>0.61658855603572993</v>
      </c>
      <c r="AX12" s="15">
        <v>0.58292859834460609</v>
      </c>
      <c r="AY12" s="43">
        <v>0.36831764886018403</v>
      </c>
      <c r="AZ12" s="42">
        <v>0.92731391776319549</v>
      </c>
      <c r="BA12" s="15">
        <v>0.93065269916800653</v>
      </c>
      <c r="BB12" s="15">
        <v>0.2316366384336831</v>
      </c>
      <c r="BC12" s="15">
        <v>0.13325429076896078</v>
      </c>
      <c r="BD12" s="15">
        <v>0.46310695288143933</v>
      </c>
      <c r="BE12" s="15">
        <v>0.6119683206855856</v>
      </c>
      <c r="BF12" s="15">
        <v>0.83100542880378236</v>
      </c>
      <c r="BG12" s="15">
        <v>0.18463488554899499</v>
      </c>
      <c r="BH12" s="15">
        <v>7.754861751774933E-2</v>
      </c>
      <c r="BI12" s="15">
        <v>0.70249891649892937</v>
      </c>
      <c r="BJ12" s="15">
        <v>1.6803538919306749E-2</v>
      </c>
      <c r="BK12" s="15">
        <v>0.87931429596162158</v>
      </c>
      <c r="BL12" s="15">
        <v>9.3603589865363768E-2</v>
      </c>
      <c r="BM12" s="15">
        <v>0.61557248195062286</v>
      </c>
      <c r="BN12" s="15">
        <v>0.58711822388561918</v>
      </c>
      <c r="BO12" s="15">
        <v>8.1810024385868707E-2</v>
      </c>
      <c r="BP12" s="15">
        <v>0.37008781217875886</v>
      </c>
      <c r="BQ12" s="15">
        <v>0.90999998692671002</v>
      </c>
      <c r="BR12" s="15">
        <v>0.92815879505220333</v>
      </c>
      <c r="BS12" s="15">
        <v>3.6267247095185695E-2</v>
      </c>
      <c r="BT12" s="15">
        <v>9.5301437359592511E-2</v>
      </c>
      <c r="BU12" s="15">
        <v>0.43579513960638661</v>
      </c>
      <c r="BV12" s="15">
        <v>0.31105900917149532</v>
      </c>
      <c r="BW12" s="15">
        <v>0.69461346556646275</v>
      </c>
      <c r="BX12" s="43">
        <v>0.31320428971118641</v>
      </c>
    </row>
    <row r="13" spans="1:76" s="6" customFormat="1" ht="15" customHeight="1" x14ac:dyDescent="0.35">
      <c r="A13" s="2"/>
      <c r="B13" s="42">
        <v>0.14382701624155259</v>
      </c>
      <c r="C13" s="15">
        <v>0.33323383837354748</v>
      </c>
      <c r="D13" s="15">
        <v>0.10874489116349173</v>
      </c>
      <c r="E13" s="15">
        <v>0.26907904174643527</v>
      </c>
      <c r="F13" s="15">
        <v>0.54825636746886197</v>
      </c>
      <c r="G13" s="15">
        <v>0.94323910405802813</v>
      </c>
      <c r="H13" s="15">
        <v>0.29985998360455435</v>
      </c>
      <c r="I13" s="15">
        <v>7.9656319938639308E-2</v>
      </c>
      <c r="J13" s="15">
        <v>0.24266873320647597</v>
      </c>
      <c r="K13" s="15">
        <v>0.41259846192219418</v>
      </c>
      <c r="L13" s="15">
        <v>0.11977828623136511</v>
      </c>
      <c r="M13" s="15">
        <v>0.89314465239375651</v>
      </c>
      <c r="N13" s="15">
        <v>0.8393898770134075</v>
      </c>
      <c r="O13" s="15">
        <v>0.38408870943122153</v>
      </c>
      <c r="P13" s="15">
        <v>0.75550195639556827</v>
      </c>
      <c r="Q13" s="15">
        <v>0.56712247491022871</v>
      </c>
      <c r="R13" s="15">
        <v>0.61608802188314116</v>
      </c>
      <c r="S13" s="15">
        <v>0.27475031248599679</v>
      </c>
      <c r="T13" s="15">
        <v>0.60321034513930905</v>
      </c>
      <c r="U13" s="15">
        <v>0.88568600273160147</v>
      </c>
      <c r="V13" s="15">
        <v>0.75901767154221478</v>
      </c>
      <c r="W13" s="15">
        <v>0.86619843315978162</v>
      </c>
      <c r="X13" s="15">
        <v>0.72675373840309865</v>
      </c>
      <c r="Y13" s="15">
        <v>0.5777901885073109</v>
      </c>
      <c r="Z13" s="43">
        <v>0.14354805201097942</v>
      </c>
      <c r="AA13" s="42">
        <v>0.29620185148579858</v>
      </c>
      <c r="AB13" s="15">
        <v>0.85993381558553217</v>
      </c>
      <c r="AC13" s="15">
        <v>0.3678922228364403</v>
      </c>
      <c r="AD13" s="15">
        <v>0.94712261021938571</v>
      </c>
      <c r="AE13" s="15">
        <v>0.31357958391104912</v>
      </c>
      <c r="AF13" s="15">
        <v>0.19122252431379505</v>
      </c>
      <c r="AG13" s="15">
        <v>0.44464442823354611</v>
      </c>
      <c r="AH13" s="15">
        <v>0.51819909722410962</v>
      </c>
      <c r="AI13" s="15">
        <v>0.79749206366071002</v>
      </c>
      <c r="AJ13" s="15">
        <v>0.76869142241100119</v>
      </c>
      <c r="AK13" s="15">
        <v>0.6409252597249151</v>
      </c>
      <c r="AL13" s="15">
        <v>0.12088786750038216</v>
      </c>
      <c r="AM13" s="15">
        <v>0.83306053001423519</v>
      </c>
      <c r="AN13" s="15">
        <v>0.92987628543909406</v>
      </c>
      <c r="AO13" s="15">
        <v>0.50146056113685067</v>
      </c>
      <c r="AP13" s="15">
        <v>0.58840585175330051</v>
      </c>
      <c r="AQ13" s="15">
        <v>0.15142089298080308</v>
      </c>
      <c r="AR13" s="15">
        <v>0.91738628823553336</v>
      </c>
      <c r="AS13" s="15">
        <v>0.34085432300661589</v>
      </c>
      <c r="AT13" s="15">
        <v>0.83762181942752623</v>
      </c>
      <c r="AU13" s="15">
        <v>0.99152354186788516</v>
      </c>
      <c r="AV13" s="15">
        <v>0.99026779195309922</v>
      </c>
      <c r="AW13" s="15">
        <v>0.66424137244248982</v>
      </c>
      <c r="AX13" s="15">
        <v>0.75821642873665362</v>
      </c>
      <c r="AY13" s="43">
        <v>0.56907468532267957</v>
      </c>
      <c r="AZ13" s="42">
        <v>0.48810008714113584</v>
      </c>
      <c r="BA13" s="15">
        <v>0.99874318328440159</v>
      </c>
      <c r="BB13" s="15">
        <v>0.9434886775944793</v>
      </c>
      <c r="BC13" s="15">
        <v>0.75021292085094349</v>
      </c>
      <c r="BD13" s="15">
        <v>0.96420759249502197</v>
      </c>
      <c r="BE13" s="15">
        <v>0.71894745885507316</v>
      </c>
      <c r="BF13" s="15">
        <v>0.66789266747242126</v>
      </c>
      <c r="BG13" s="15">
        <v>0.99961173981222951</v>
      </c>
      <c r="BH13" s="15">
        <v>0.13513919698961019</v>
      </c>
      <c r="BI13" s="15">
        <v>0.5537666033808879</v>
      </c>
      <c r="BJ13" s="15">
        <v>0.8455725664917787</v>
      </c>
      <c r="BK13" s="15">
        <v>0.28802640708244931</v>
      </c>
      <c r="BL13" s="15">
        <v>0.17467363134284819</v>
      </c>
      <c r="BM13" s="15">
        <v>0.44326809595873706</v>
      </c>
      <c r="BN13" s="15">
        <v>0.991292084048355</v>
      </c>
      <c r="BO13" s="15">
        <v>0.99653907155869914</v>
      </c>
      <c r="BP13" s="15">
        <v>0.85328182036237599</v>
      </c>
      <c r="BQ13" s="15">
        <v>6.8098747613191679E-2</v>
      </c>
      <c r="BR13" s="15">
        <v>0.30816219611348816</v>
      </c>
      <c r="BS13" s="15">
        <v>0.4673189574649349</v>
      </c>
      <c r="BT13" s="15">
        <v>0.19361968829098053</v>
      </c>
      <c r="BU13" s="15">
        <v>0.50061023027822371</v>
      </c>
      <c r="BV13" s="15">
        <v>0.48850348301119939</v>
      </c>
      <c r="BW13" s="15">
        <v>0.78559461994179369</v>
      </c>
      <c r="BX13" s="43">
        <v>0.70456207012313965</v>
      </c>
    </row>
    <row r="14" spans="1:76" ht="15" customHeight="1" x14ac:dyDescent="0.35">
      <c r="B14" s="42">
        <v>0.89893894390129037</v>
      </c>
      <c r="C14" s="15">
        <v>0.19421910485817018</v>
      </c>
      <c r="D14" s="15">
        <v>0.3317517631486443</v>
      </c>
      <c r="E14" s="15">
        <v>0.41725146158299253</v>
      </c>
      <c r="F14" s="15">
        <v>0.83113213377606177</v>
      </c>
      <c r="G14" s="15">
        <v>0.20197371633187777</v>
      </c>
      <c r="H14" s="15">
        <v>0.76192856085336225</v>
      </c>
      <c r="I14" s="15">
        <v>0.74298811712338009</v>
      </c>
      <c r="J14" s="15">
        <v>0.7598077252986285</v>
      </c>
      <c r="K14" s="15">
        <v>3.0100666724990455E-2</v>
      </c>
      <c r="L14" s="15">
        <v>0.82613520759921455</v>
      </c>
      <c r="M14" s="15">
        <v>7.642001150964628E-2</v>
      </c>
      <c r="N14" s="15">
        <v>0.60615961358461246</v>
      </c>
      <c r="O14" s="15">
        <v>0.68990089832800083</v>
      </c>
      <c r="P14" s="15">
        <v>0.87554056523954482</v>
      </c>
      <c r="Q14" s="15">
        <v>0.25749595123003399</v>
      </c>
      <c r="R14" s="15">
        <v>0.75720575765684917</v>
      </c>
      <c r="S14" s="15">
        <v>0.23933047769598137</v>
      </c>
      <c r="T14" s="15">
        <v>0.73874691657377078</v>
      </c>
      <c r="U14" s="15">
        <v>0.14180225140859704</v>
      </c>
      <c r="V14" s="15">
        <v>0.2710856992646018</v>
      </c>
      <c r="W14" s="15">
        <v>0.99730937484342597</v>
      </c>
      <c r="X14" s="15">
        <v>0.17361254507437318</v>
      </c>
      <c r="Y14" s="15">
        <v>0.51345908020347653</v>
      </c>
      <c r="Z14" s="43">
        <v>0.37723671380980828</v>
      </c>
      <c r="AA14" s="42">
        <v>0.62242565021857432</v>
      </c>
      <c r="AB14" s="15">
        <v>0.88380007568003827</v>
      </c>
      <c r="AC14" s="15">
        <v>0.20475333082143432</v>
      </c>
      <c r="AD14" s="15">
        <v>0.78608751144887246</v>
      </c>
      <c r="AE14" s="15">
        <v>0.84392670377205492</v>
      </c>
      <c r="AF14" s="15">
        <v>0.33853954157818333</v>
      </c>
      <c r="AG14" s="15">
        <v>0.43081496402470498</v>
      </c>
      <c r="AH14" s="15">
        <v>0.15823632080881311</v>
      </c>
      <c r="AI14" s="15">
        <v>0.65013706593407583</v>
      </c>
      <c r="AJ14" s="15">
        <v>0.68163448457607689</v>
      </c>
      <c r="AK14" s="15">
        <v>0.74951939581351956</v>
      </c>
      <c r="AL14" s="15">
        <v>0.35549721796542133</v>
      </c>
      <c r="AM14" s="15">
        <v>0.61406554967572924</v>
      </c>
      <c r="AN14" s="15">
        <v>3.0407487387412724E-2</v>
      </c>
      <c r="AO14" s="15">
        <v>0.47661143829777952</v>
      </c>
      <c r="AP14" s="15">
        <v>0.6190758480981885</v>
      </c>
      <c r="AQ14" s="15">
        <v>0.67367786990993839</v>
      </c>
      <c r="AR14" s="15">
        <v>0.91803623188263561</v>
      </c>
      <c r="AS14" s="15">
        <v>0.50691327208363768</v>
      </c>
      <c r="AT14" s="15">
        <v>0.11313315869518281</v>
      </c>
      <c r="AU14" s="15">
        <v>0.52730981230475904</v>
      </c>
      <c r="AV14" s="15">
        <v>0.55705321525724194</v>
      </c>
      <c r="AW14" s="15">
        <v>2.156624849635258E-2</v>
      </c>
      <c r="AX14" s="15">
        <v>9.7154856709982473E-2</v>
      </c>
      <c r="AY14" s="43">
        <v>0.74032137326503689</v>
      </c>
      <c r="AZ14" s="42">
        <v>0.50516709427076478</v>
      </c>
      <c r="BA14" s="15">
        <v>0.69786368482791172</v>
      </c>
      <c r="BB14" s="15">
        <v>0.65914267074221455</v>
      </c>
      <c r="BC14" s="15">
        <v>0.96266744623526312</v>
      </c>
      <c r="BD14" s="15">
        <v>0.96655757322370939</v>
      </c>
      <c r="BE14" s="15">
        <v>0.37849924089829035</v>
      </c>
      <c r="BF14" s="15">
        <v>0.94710691979694939</v>
      </c>
      <c r="BG14" s="15">
        <v>0.19873225528767258</v>
      </c>
      <c r="BH14" s="15">
        <v>0.41026763638570174</v>
      </c>
      <c r="BI14" s="15">
        <v>0.9264658790374346</v>
      </c>
      <c r="BJ14" s="15">
        <v>0.92627591580651703</v>
      </c>
      <c r="BK14" s="15">
        <v>0.96716784459745131</v>
      </c>
      <c r="BL14" s="15">
        <v>0.30725782994505879</v>
      </c>
      <c r="BM14" s="15">
        <v>0.87720339328308505</v>
      </c>
      <c r="BN14" s="15">
        <v>0.3917505583658657</v>
      </c>
      <c r="BO14" s="15">
        <v>0.24692417371761111</v>
      </c>
      <c r="BP14" s="15">
        <v>0.64617205720734816</v>
      </c>
      <c r="BQ14" s="15">
        <v>0.33269267799591862</v>
      </c>
      <c r="BR14" s="15">
        <v>0.88926978933121215</v>
      </c>
      <c r="BS14" s="15">
        <v>0.72515531765059915</v>
      </c>
      <c r="BT14" s="15">
        <v>0.90218786916026705</v>
      </c>
      <c r="BU14" s="15">
        <v>0.61934384210648541</v>
      </c>
      <c r="BV14" s="15">
        <v>0.73337124078519933</v>
      </c>
      <c r="BW14" s="15">
        <v>0.87206670033351374</v>
      </c>
      <c r="BX14" s="43">
        <v>0.22325809492277404</v>
      </c>
    </row>
    <row r="15" spans="1:76" ht="15" customHeight="1" x14ac:dyDescent="0.35">
      <c r="B15" s="42">
        <v>5.1283718492145414E-2</v>
      </c>
      <c r="C15" s="15">
        <v>0.40699469269170163</v>
      </c>
      <c r="D15" s="15">
        <v>0.34914488803533728</v>
      </c>
      <c r="E15" s="15">
        <v>0.95233984895790758</v>
      </c>
      <c r="F15" s="15">
        <v>0.83552340531656277</v>
      </c>
      <c r="G15" s="15">
        <v>6.5929294757111956E-2</v>
      </c>
      <c r="H15" s="15">
        <v>0.19307821744978315</v>
      </c>
      <c r="I15" s="15">
        <v>0.40821733250876779</v>
      </c>
      <c r="J15" s="15">
        <v>0.84111029222997935</v>
      </c>
      <c r="K15" s="15">
        <v>0.78513238198857893</v>
      </c>
      <c r="L15" s="15">
        <v>0.66233096460437924</v>
      </c>
      <c r="M15" s="15">
        <v>0.96495693646003011</v>
      </c>
      <c r="N15" s="15">
        <v>0.45651453718620505</v>
      </c>
      <c r="O15" s="15">
        <v>0.9564008130912246</v>
      </c>
      <c r="P15" s="15">
        <v>8.2004422732103732E-3</v>
      </c>
      <c r="Q15" s="15">
        <v>0.47504286583083599</v>
      </c>
      <c r="R15" s="15">
        <v>0.85242728213718566</v>
      </c>
      <c r="S15" s="15">
        <v>0.52397304340084871</v>
      </c>
      <c r="T15" s="15">
        <v>0.18523997687687621</v>
      </c>
      <c r="U15" s="15">
        <v>0.94111801307373533</v>
      </c>
      <c r="V15" s="15">
        <v>0.36333317958068878</v>
      </c>
      <c r="W15" s="15">
        <v>0.21970041988721556</v>
      </c>
      <c r="X15" s="15">
        <v>0.69983786675931214</v>
      </c>
      <c r="Y15" s="15">
        <v>0.24197140637412107</v>
      </c>
      <c r="Z15" s="43">
        <v>3.7052963859974808E-3</v>
      </c>
      <c r="AA15" s="42">
        <v>0.83866514501150446</v>
      </c>
      <c r="AB15" s="15">
        <v>0.58252639381629334</v>
      </c>
      <c r="AC15" s="15">
        <v>0.85755459082748664</v>
      </c>
      <c r="AD15" s="15">
        <v>0.94492647368883864</v>
      </c>
      <c r="AE15" s="15">
        <v>0.13158738159776051</v>
      </c>
      <c r="AF15" s="15">
        <v>0.51556060918581437</v>
      </c>
      <c r="AG15" s="15">
        <v>0.65975261622315295</v>
      </c>
      <c r="AH15" s="15">
        <v>0.41097938411524781</v>
      </c>
      <c r="AI15" s="15">
        <v>0.92056672292458663</v>
      </c>
      <c r="AJ15" s="15">
        <v>0.59944809465467119</v>
      </c>
      <c r="AK15" s="15">
        <v>0.66911234785323992</v>
      </c>
      <c r="AL15" s="15">
        <v>2.233655008070512E-2</v>
      </c>
      <c r="AM15" s="15">
        <v>0.79041130528596348</v>
      </c>
      <c r="AN15" s="15">
        <v>0.78416492664442972</v>
      </c>
      <c r="AO15" s="15">
        <v>0.74428517707035757</v>
      </c>
      <c r="AP15" s="15">
        <v>0.85236242616289093</v>
      </c>
      <c r="AQ15" s="15">
        <v>0.73655800130698956</v>
      </c>
      <c r="AR15" s="15">
        <v>0.33300447161895286</v>
      </c>
      <c r="AS15" s="15">
        <v>0.4843314857401807</v>
      </c>
      <c r="AT15" s="15">
        <v>0.71256948746144955</v>
      </c>
      <c r="AU15" s="15">
        <v>7.7244589259858776E-2</v>
      </c>
      <c r="AV15" s="15">
        <v>0.35509330518108495</v>
      </c>
      <c r="AW15" s="15">
        <v>0.41708669296756262</v>
      </c>
      <c r="AX15" s="15">
        <v>0.38999730060018756</v>
      </c>
      <c r="AY15" s="43">
        <v>0.41704118465857321</v>
      </c>
      <c r="AZ15" s="42">
        <v>0.82288984189616177</v>
      </c>
      <c r="BA15" s="15">
        <v>0.43773087579961467</v>
      </c>
      <c r="BB15" s="15">
        <v>0.15370115181269384</v>
      </c>
      <c r="BC15" s="15">
        <v>0.19509779901109381</v>
      </c>
      <c r="BD15" s="15">
        <v>0.2278219743482145</v>
      </c>
      <c r="BE15" s="15">
        <v>0.91498649842214597</v>
      </c>
      <c r="BF15" s="15">
        <v>0.4637255770761205</v>
      </c>
      <c r="BG15" s="15">
        <v>0.98421599269115012</v>
      </c>
      <c r="BH15" s="15">
        <v>0.63262272842632516</v>
      </c>
      <c r="BI15" s="15">
        <v>0.593407307489633</v>
      </c>
      <c r="BJ15" s="15">
        <v>0.64257421039877849</v>
      </c>
      <c r="BK15" s="15">
        <v>0.26261750726541622</v>
      </c>
      <c r="BL15" s="15">
        <v>0.35063182328995446</v>
      </c>
      <c r="BM15" s="15">
        <v>0.23255830477259709</v>
      </c>
      <c r="BN15" s="15">
        <v>0.34322811703208378</v>
      </c>
      <c r="BO15" s="15">
        <v>0.72648017129577769</v>
      </c>
      <c r="BP15" s="15">
        <v>4.4166438857759283E-2</v>
      </c>
      <c r="BQ15" s="15">
        <v>0.15579335475147416</v>
      </c>
      <c r="BR15" s="15">
        <v>0.70985053134288523</v>
      </c>
      <c r="BS15" s="15">
        <v>0.83279584014784436</v>
      </c>
      <c r="BT15" s="15">
        <v>0.97421092130421727</v>
      </c>
      <c r="BU15" s="15">
        <v>0.94670399783252568</v>
      </c>
      <c r="BV15" s="15">
        <v>0.43426482781594022</v>
      </c>
      <c r="BW15" s="15">
        <v>0.34861613448763462</v>
      </c>
      <c r="BX15" s="43">
        <v>0.98267110460053686</v>
      </c>
    </row>
    <row r="16" spans="1:76" ht="15" customHeight="1" x14ac:dyDescent="0.35">
      <c r="B16" s="42">
        <v>0.89853405364736005</v>
      </c>
      <c r="C16" s="15">
        <v>0.5661821034044433</v>
      </c>
      <c r="D16" s="15">
        <v>0.56887988469274076</v>
      </c>
      <c r="E16" s="15">
        <v>0.62129299588406539</v>
      </c>
      <c r="F16" s="15">
        <v>0.44358991594384978</v>
      </c>
      <c r="G16" s="15">
        <v>0.83124526004976096</v>
      </c>
      <c r="H16" s="15">
        <v>0.12636128258547497</v>
      </c>
      <c r="I16" s="15">
        <v>0.21860467492779478</v>
      </c>
      <c r="J16" s="15">
        <v>0.48014707756914177</v>
      </c>
      <c r="K16" s="15">
        <v>0.86833905330092265</v>
      </c>
      <c r="L16" s="15">
        <v>0.91099348617873543</v>
      </c>
      <c r="M16" s="15">
        <v>0.28755365377300079</v>
      </c>
      <c r="N16" s="15">
        <v>9.8170233213085156E-2</v>
      </c>
      <c r="O16" s="15">
        <v>3.3470331708627343E-2</v>
      </c>
      <c r="P16" s="15">
        <v>0.11905518926128789</v>
      </c>
      <c r="Q16" s="15">
        <v>8.037850175262562E-2</v>
      </c>
      <c r="R16" s="15">
        <v>0.82706142788255599</v>
      </c>
      <c r="S16" s="15">
        <v>0.14349953623724487</v>
      </c>
      <c r="T16" s="15">
        <v>1.2731965631279429E-2</v>
      </c>
      <c r="U16" s="15">
        <v>0.70733845692499531</v>
      </c>
      <c r="V16" s="15">
        <v>0.65567561137508157</v>
      </c>
      <c r="W16" s="15">
        <v>0.64045050397964765</v>
      </c>
      <c r="X16" s="15">
        <v>0.46612108430353105</v>
      </c>
      <c r="Y16" s="15">
        <v>0.54404595959176261</v>
      </c>
      <c r="Z16" s="43">
        <v>0.58599901275579702</v>
      </c>
      <c r="AA16" s="42">
        <v>0.28740709163089284</v>
      </c>
      <c r="AB16" s="15">
        <v>0.1316822282156076</v>
      </c>
      <c r="AC16" s="15">
        <v>0.15821795277075235</v>
      </c>
      <c r="AD16" s="15">
        <v>0.46170722826903154</v>
      </c>
      <c r="AE16" s="15">
        <v>0.79760044460803492</v>
      </c>
      <c r="AF16" s="15">
        <v>0.7336588667899423</v>
      </c>
      <c r="AG16" s="15">
        <v>0.26798095521057397</v>
      </c>
      <c r="AH16" s="15">
        <v>0.97159332987750413</v>
      </c>
      <c r="AI16" s="15">
        <v>0.13791759967730666</v>
      </c>
      <c r="AJ16" s="15">
        <v>0.21956051364737073</v>
      </c>
      <c r="AK16" s="15">
        <v>0.27077658810481631</v>
      </c>
      <c r="AL16" s="15">
        <v>0.5862183416826825</v>
      </c>
      <c r="AM16" s="15">
        <v>0.71681320828682915</v>
      </c>
      <c r="AN16" s="15">
        <v>0.40574873154098656</v>
      </c>
      <c r="AO16" s="15">
        <v>0.47698643919558303</v>
      </c>
      <c r="AP16" s="15">
        <v>0.5147009314488884</v>
      </c>
      <c r="AQ16" s="15">
        <v>3.8413371796573226E-2</v>
      </c>
      <c r="AR16" s="15">
        <v>0.95203475837026419</v>
      </c>
      <c r="AS16" s="15">
        <v>0.33674708504573048</v>
      </c>
      <c r="AT16" s="15">
        <v>0.15104289386038938</v>
      </c>
      <c r="AU16" s="15">
        <v>0.69408220837344881</v>
      </c>
      <c r="AV16" s="15">
        <v>0.64873578822329758</v>
      </c>
      <c r="AW16" s="15">
        <v>0.49299663932333282</v>
      </c>
      <c r="AX16" s="15">
        <v>0.14198359189696563</v>
      </c>
      <c r="AY16" s="43">
        <v>0.90584675468575082</v>
      </c>
      <c r="AZ16" s="42">
        <v>0.29141002398605653</v>
      </c>
      <c r="BA16" s="15">
        <v>0.52100132754308737</v>
      </c>
      <c r="BB16" s="15">
        <v>0.8297126795602493</v>
      </c>
      <c r="BC16" s="15">
        <v>0.40076910942911759</v>
      </c>
      <c r="BD16" s="15">
        <v>0.91637324722906066</v>
      </c>
      <c r="BE16" s="15">
        <v>0.9732182782629657</v>
      </c>
      <c r="BF16" s="15">
        <v>0.62387665254834002</v>
      </c>
      <c r="BG16" s="15">
        <v>0.20355621804977697</v>
      </c>
      <c r="BH16" s="15">
        <v>0.20740062133372872</v>
      </c>
      <c r="BI16" s="15">
        <v>0.45335787802248573</v>
      </c>
      <c r="BJ16" s="15">
        <v>0.95190819909991209</v>
      </c>
      <c r="BK16" s="15">
        <v>0.39919291702819681</v>
      </c>
      <c r="BL16" s="15">
        <v>0.90310746051147417</v>
      </c>
      <c r="BM16" s="15">
        <v>0.99788354551101754</v>
      </c>
      <c r="BN16" s="15">
        <v>0.12493834208599353</v>
      </c>
      <c r="BO16" s="15">
        <v>0.56810211722932269</v>
      </c>
      <c r="BP16" s="15">
        <v>0.48297463152342335</v>
      </c>
      <c r="BQ16" s="15">
        <v>0.73069481805800351</v>
      </c>
      <c r="BR16" s="15">
        <v>0.78850883425399632</v>
      </c>
      <c r="BS16" s="15">
        <v>0.62575457230426945</v>
      </c>
      <c r="BT16" s="15">
        <v>0.65483718870946339</v>
      </c>
      <c r="BU16" s="15">
        <v>0.88675810146509815</v>
      </c>
      <c r="BV16" s="15">
        <v>0.66653666203152906</v>
      </c>
      <c r="BW16" s="15">
        <v>0.46611217096482993</v>
      </c>
      <c r="BX16" s="43">
        <v>0.45800081259340786</v>
      </c>
    </row>
    <row r="17" spans="2:76" ht="15" customHeight="1" x14ac:dyDescent="0.35">
      <c r="B17" s="42">
        <v>0.26382241070729662</v>
      </c>
      <c r="C17" s="15">
        <v>0.73406403997679159</v>
      </c>
      <c r="D17" s="15">
        <v>6.1728381385473874E-2</v>
      </c>
      <c r="E17" s="15">
        <v>0.32981061715314752</v>
      </c>
      <c r="F17" s="15">
        <v>0.36184161785670588</v>
      </c>
      <c r="G17" s="15">
        <v>0.20540946971205321</v>
      </c>
      <c r="H17" s="15">
        <v>0.71603628745229653</v>
      </c>
      <c r="I17" s="15">
        <v>0.41121342644709402</v>
      </c>
      <c r="J17" s="15">
        <v>0.25092779844501933</v>
      </c>
      <c r="K17" s="15">
        <v>9.0805126807853465E-2</v>
      </c>
      <c r="L17" s="15">
        <v>0.79095804166222339</v>
      </c>
      <c r="M17" s="15">
        <v>0.63035131113170573</v>
      </c>
      <c r="N17" s="15">
        <v>0.35957135593062728</v>
      </c>
      <c r="O17" s="15">
        <v>0.55765820717395154</v>
      </c>
      <c r="P17" s="15">
        <v>0.22211666693237608</v>
      </c>
      <c r="Q17" s="15">
        <v>0.75504235807599362</v>
      </c>
      <c r="R17" s="15">
        <v>0.7889190295245454</v>
      </c>
      <c r="S17" s="15">
        <v>0.34265087985772591</v>
      </c>
      <c r="T17" s="15">
        <v>0.34625155324162338</v>
      </c>
      <c r="U17" s="15">
        <v>0.91137381453974176</v>
      </c>
      <c r="V17" s="15">
        <v>0.27371697256630367</v>
      </c>
      <c r="W17" s="15">
        <v>0.15816939159954713</v>
      </c>
      <c r="X17" s="15">
        <v>6.6843213030710724E-2</v>
      </c>
      <c r="Y17" s="15">
        <v>0.12235030697051585</v>
      </c>
      <c r="Z17" s="43">
        <v>0.59854737560694837</v>
      </c>
      <c r="AA17" s="42">
        <v>0.42212367373625537</v>
      </c>
      <c r="AB17" s="15">
        <v>0.39365869818292931</v>
      </c>
      <c r="AC17" s="15">
        <v>0.75942611814674688</v>
      </c>
      <c r="AD17" s="15">
        <v>0.69948545255659045</v>
      </c>
      <c r="AE17" s="15">
        <v>0.40895369677804216</v>
      </c>
      <c r="AF17" s="15">
        <v>0.54436916870012086</v>
      </c>
      <c r="AG17" s="15">
        <v>9.670048999655867E-2</v>
      </c>
      <c r="AH17" s="15">
        <v>0.9222620937324838</v>
      </c>
      <c r="AI17" s="15">
        <v>9.3686343491881097E-2</v>
      </c>
      <c r="AJ17" s="15">
        <v>0.27682099091715717</v>
      </c>
      <c r="AK17" s="15">
        <v>0.88073381983271581</v>
      </c>
      <c r="AL17" s="15">
        <v>0.11051779664350425</v>
      </c>
      <c r="AM17" s="15">
        <v>0.58981866611222267</v>
      </c>
      <c r="AN17" s="15">
        <v>0.89025724586502808</v>
      </c>
      <c r="AO17" s="15">
        <v>0.8208976836390286</v>
      </c>
      <c r="AP17" s="15">
        <v>0.45323489172706499</v>
      </c>
      <c r="AQ17" s="15">
        <v>0.12426670179724508</v>
      </c>
      <c r="AR17" s="15">
        <v>0.40017035060482953</v>
      </c>
      <c r="AS17" s="15">
        <v>0.66129305420066564</v>
      </c>
      <c r="AT17" s="15">
        <v>0.49287594061004814</v>
      </c>
      <c r="AU17" s="15">
        <v>1.5076733387066055E-2</v>
      </c>
      <c r="AV17" s="15">
        <v>0.3981598607187572</v>
      </c>
      <c r="AW17" s="15">
        <v>0.40646989366632102</v>
      </c>
      <c r="AX17" s="15">
        <v>0.7534131328329865</v>
      </c>
      <c r="AY17" s="43">
        <v>0.9510551167855581</v>
      </c>
      <c r="AZ17" s="42">
        <v>0.35583746204624189</v>
      </c>
      <c r="BA17" s="15">
        <v>0.90704488283617368</v>
      </c>
      <c r="BB17" s="15">
        <v>0.39286554522882289</v>
      </c>
      <c r="BC17" s="15">
        <v>8.8525664994530073E-2</v>
      </c>
      <c r="BD17" s="15">
        <v>0.48599321728567013</v>
      </c>
      <c r="BE17" s="15">
        <v>4.3283814881556748E-2</v>
      </c>
      <c r="BF17" s="15">
        <v>0.57528694858911167</v>
      </c>
      <c r="BG17" s="15">
        <v>0.13633411754066105</v>
      </c>
      <c r="BH17" s="15">
        <v>0.63330111266598221</v>
      </c>
      <c r="BI17" s="15">
        <v>8.4534583080929648E-3</v>
      </c>
      <c r="BJ17" s="15">
        <v>0.78546432332342719</v>
      </c>
      <c r="BK17" s="15">
        <v>0.4144516287079647</v>
      </c>
      <c r="BL17" s="15">
        <v>0.69215844378713542</v>
      </c>
      <c r="BM17" s="15">
        <v>0.44904179069664529</v>
      </c>
      <c r="BN17" s="15">
        <v>0.79374926238656307</v>
      </c>
      <c r="BO17" s="15">
        <v>0.73285937349723684</v>
      </c>
      <c r="BP17" s="15">
        <v>0.31401884831307125</v>
      </c>
      <c r="BQ17" s="15">
        <v>1.4392043636890506E-3</v>
      </c>
      <c r="BR17" s="15">
        <v>0.59952376112629757</v>
      </c>
      <c r="BS17" s="15">
        <v>0.22850305466899679</v>
      </c>
      <c r="BT17" s="15">
        <v>8.9468074482124127E-2</v>
      </c>
      <c r="BU17" s="15">
        <v>0.64868918981844914</v>
      </c>
      <c r="BV17" s="15">
        <v>0.34810896483572384</v>
      </c>
      <c r="BW17" s="15">
        <v>0.1531013561447363</v>
      </c>
      <c r="BX17" s="43">
        <v>0.33887822438031612</v>
      </c>
    </row>
    <row r="18" spans="2:76" ht="15" customHeight="1" x14ac:dyDescent="0.35">
      <c r="B18" s="42">
        <v>0.16932506635323086</v>
      </c>
      <c r="C18" s="15">
        <v>0.77424642135897437</v>
      </c>
      <c r="D18" s="15">
        <v>2.173869300763609E-2</v>
      </c>
      <c r="E18" s="15">
        <v>0.34285880080673259</v>
      </c>
      <c r="F18" s="15">
        <v>0.97090244109502444</v>
      </c>
      <c r="G18" s="15">
        <v>0.59233251133558951</v>
      </c>
      <c r="H18" s="15">
        <v>0.28071543745646754</v>
      </c>
      <c r="I18" s="15">
        <v>0.42655707379237595</v>
      </c>
      <c r="J18" s="15">
        <v>0.19298651008810275</v>
      </c>
      <c r="K18" s="15">
        <v>0.14645120488174679</v>
      </c>
      <c r="L18" s="15">
        <v>0.33243061499199511</v>
      </c>
      <c r="M18" s="15">
        <v>0.84807267284318877</v>
      </c>
      <c r="N18" s="15">
        <v>0.5417970031382553</v>
      </c>
      <c r="O18" s="15">
        <v>6.7506910693531319E-2</v>
      </c>
      <c r="P18" s="15">
        <v>0.87792094870016102</v>
      </c>
      <c r="Q18" s="15">
        <v>0.8535754973248656</v>
      </c>
      <c r="R18" s="15">
        <v>0.69166874053275684</v>
      </c>
      <c r="S18" s="15">
        <v>0.74654629721124677</v>
      </c>
      <c r="T18" s="15">
        <v>0.12928449303087219</v>
      </c>
      <c r="U18" s="15">
        <v>0.38171514319699318</v>
      </c>
      <c r="V18" s="15">
        <v>0.4746269565729262</v>
      </c>
      <c r="W18" s="15">
        <v>0.24698192233533733</v>
      </c>
      <c r="X18" s="15">
        <v>0.34848203066181505</v>
      </c>
      <c r="Y18" s="15">
        <v>0.73442979897508276</v>
      </c>
      <c r="Z18" s="43">
        <v>6.2658947269632503E-2</v>
      </c>
      <c r="AA18" s="42">
        <v>0.59373299677523517</v>
      </c>
      <c r="AB18" s="15">
        <v>0.25862509120301391</v>
      </c>
      <c r="AC18" s="15">
        <v>0.3145906904891399</v>
      </c>
      <c r="AD18" s="15">
        <v>0.62585122187961839</v>
      </c>
      <c r="AE18" s="15">
        <v>7.5309577243072634E-2</v>
      </c>
      <c r="AF18" s="15">
        <v>0.48801101203182973</v>
      </c>
      <c r="AG18" s="15">
        <v>0.66829462679277196</v>
      </c>
      <c r="AH18" s="15">
        <v>0.50754327454044346</v>
      </c>
      <c r="AI18" s="15">
        <v>0.95018353770342412</v>
      </c>
      <c r="AJ18" s="15">
        <v>0.21056146237693629</v>
      </c>
      <c r="AK18" s="15">
        <v>2.8310154093111994E-2</v>
      </c>
      <c r="AL18" s="15">
        <v>0.64937420281281744</v>
      </c>
      <c r="AM18" s="15">
        <v>0.75466406195631219</v>
      </c>
      <c r="AN18" s="15">
        <v>0.7474841399022033</v>
      </c>
      <c r="AO18" s="15">
        <v>0.9254504035615031</v>
      </c>
      <c r="AP18" s="15">
        <v>0.72660107722562484</v>
      </c>
      <c r="AQ18" s="15">
        <v>0.26657298364837045</v>
      </c>
      <c r="AR18" s="15">
        <v>0.50322576688078602</v>
      </c>
      <c r="AS18" s="15">
        <v>0.41568731281393745</v>
      </c>
      <c r="AT18" s="15">
        <v>0.87195760943613021</v>
      </c>
      <c r="AU18" s="15">
        <v>0.94685227689856244</v>
      </c>
      <c r="AV18" s="15">
        <v>0.52794214338217738</v>
      </c>
      <c r="AW18" s="15">
        <v>7.6025161708419664E-2</v>
      </c>
      <c r="AX18" s="15">
        <v>0.95593020479119672</v>
      </c>
      <c r="AY18" s="43">
        <v>0.82345683259420932</v>
      </c>
      <c r="AZ18" s="42">
        <v>0.70375592662451758</v>
      </c>
      <c r="BA18" s="15">
        <v>0.69123797249763208</v>
      </c>
      <c r="BB18" s="15">
        <v>0.81091891574362274</v>
      </c>
      <c r="BC18" s="15">
        <v>0.46804676401606471</v>
      </c>
      <c r="BD18" s="15">
        <v>0.49684187956866821</v>
      </c>
      <c r="BE18" s="15">
        <v>0.44262828173938185</v>
      </c>
      <c r="BF18" s="15">
        <v>0.33628828891090889</v>
      </c>
      <c r="BG18" s="15">
        <v>0.27247318950080979</v>
      </c>
      <c r="BH18" s="15">
        <v>0.79183398890901668</v>
      </c>
      <c r="BI18" s="15">
        <v>0.10383646784977985</v>
      </c>
      <c r="BJ18" s="15">
        <v>1.9609991865946474E-3</v>
      </c>
      <c r="BK18" s="15">
        <v>0.61813687147290297</v>
      </c>
      <c r="BL18" s="15">
        <v>0.13804598482262787</v>
      </c>
      <c r="BM18" s="15">
        <v>0.39686055884806071</v>
      </c>
      <c r="BN18" s="15">
        <v>0.71314271766664583</v>
      </c>
      <c r="BO18" s="15">
        <v>0.75169433927754548</v>
      </c>
      <c r="BP18" s="15">
        <v>0.28674391533800714</v>
      </c>
      <c r="BQ18" s="15">
        <v>0.88194789917048111</v>
      </c>
      <c r="BR18" s="15">
        <v>0.23497185959594458</v>
      </c>
      <c r="BS18" s="15">
        <v>0.99923669747280564</v>
      </c>
      <c r="BT18" s="15">
        <v>0.6937333062105403</v>
      </c>
      <c r="BU18" s="15">
        <v>0.59564068297186656</v>
      </c>
      <c r="BV18" s="15">
        <v>0.23037162048935778</v>
      </c>
      <c r="BW18" s="15">
        <v>0.2999926975781495</v>
      </c>
      <c r="BX18" s="43">
        <v>0.3679549842270301</v>
      </c>
    </row>
    <row r="19" spans="2:76" ht="15" customHeight="1" x14ac:dyDescent="0.35">
      <c r="B19" s="42">
        <v>0.39048098996920977</v>
      </c>
      <c r="C19" s="15">
        <v>0.10915831710594437</v>
      </c>
      <c r="D19" s="15">
        <v>1.7316686232311751E-2</v>
      </c>
      <c r="E19" s="15">
        <v>0.9444235497567266</v>
      </c>
      <c r="F19" s="15">
        <v>0.37355988551820518</v>
      </c>
      <c r="G19" s="15">
        <v>0.10471267031400633</v>
      </c>
      <c r="H19" s="15">
        <v>0.40013608951435709</v>
      </c>
      <c r="I19" s="15">
        <v>0.43889348972426478</v>
      </c>
      <c r="J19" s="15">
        <v>5.7806258081647299E-2</v>
      </c>
      <c r="K19" s="15">
        <v>0.88682659186627055</v>
      </c>
      <c r="L19" s="15">
        <v>3.3261905588321317E-2</v>
      </c>
      <c r="M19" s="15">
        <v>0.72185369249012232</v>
      </c>
      <c r="N19" s="15">
        <v>0.81922209586563277</v>
      </c>
      <c r="O19" s="15">
        <v>0.70594129362844038</v>
      </c>
      <c r="P19" s="15">
        <v>0.61463227056350234</v>
      </c>
      <c r="Q19" s="15">
        <v>0.3218689450022405</v>
      </c>
      <c r="R19" s="15">
        <v>0.26203518911550994</v>
      </c>
      <c r="S19" s="15">
        <v>0.67614655926774525</v>
      </c>
      <c r="T19" s="15">
        <v>0.51669467405036562</v>
      </c>
      <c r="U19" s="15">
        <v>0.29919591902924469</v>
      </c>
      <c r="V19" s="15">
        <v>0.90886411174207449</v>
      </c>
      <c r="W19" s="15">
        <v>0.11763593186607957</v>
      </c>
      <c r="X19" s="15">
        <v>0.96237199724919353</v>
      </c>
      <c r="Y19" s="15">
        <v>0.84475249710896638</v>
      </c>
      <c r="Z19" s="43">
        <v>0.44521435060297077</v>
      </c>
      <c r="AA19" s="42">
        <v>0.73688560785622903</v>
      </c>
      <c r="AB19" s="15">
        <v>0.59548242609908253</v>
      </c>
      <c r="AC19" s="15">
        <v>0.36582543930740874</v>
      </c>
      <c r="AD19" s="15">
        <v>0.79195762918685098</v>
      </c>
      <c r="AE19" s="15">
        <v>0.55650634398671128</v>
      </c>
      <c r="AF19" s="15">
        <v>0.32103971194301961</v>
      </c>
      <c r="AG19" s="15">
        <v>0.43250342881640791</v>
      </c>
      <c r="AH19" s="15">
        <v>0.33253335624677138</v>
      </c>
      <c r="AI19" s="15">
        <v>0.72772359438111445</v>
      </c>
      <c r="AJ19" s="15">
        <v>0.20793086378339742</v>
      </c>
      <c r="AK19" s="15">
        <v>0.47088153781392983</v>
      </c>
      <c r="AL19" s="15">
        <v>0.66898992801863022</v>
      </c>
      <c r="AM19" s="15">
        <v>0.67377617615977192</v>
      </c>
      <c r="AN19" s="15">
        <v>8.11475234709782E-2</v>
      </c>
      <c r="AO19" s="15">
        <v>0.66094172102280491</v>
      </c>
      <c r="AP19" s="15">
        <v>0.20634446262599559</v>
      </c>
      <c r="AQ19" s="15">
        <v>0.90935271341298318</v>
      </c>
      <c r="AR19" s="15">
        <v>0.64760292721202262</v>
      </c>
      <c r="AS19" s="15">
        <v>2.1849875612812819E-2</v>
      </c>
      <c r="AT19" s="15">
        <v>0.98980199245561351</v>
      </c>
      <c r="AU19" s="15">
        <v>0.56039820896512882</v>
      </c>
      <c r="AV19" s="15">
        <v>0.15481657359739254</v>
      </c>
      <c r="AW19" s="15">
        <v>0.59297479916216134</v>
      </c>
      <c r="AX19" s="15">
        <v>0.80814498849775085</v>
      </c>
      <c r="AY19" s="43">
        <v>0.60640500831318833</v>
      </c>
      <c r="AZ19" s="42">
        <v>0.98897379615671432</v>
      </c>
      <c r="BA19" s="15">
        <v>0.32455992699256553</v>
      </c>
      <c r="BB19" s="15">
        <v>0.65415573206614486</v>
      </c>
      <c r="BC19" s="15">
        <v>0.95291639777001891</v>
      </c>
      <c r="BD19" s="15">
        <v>0.31721408021036723</v>
      </c>
      <c r="BE19" s="15">
        <v>0.77717475022533722</v>
      </c>
      <c r="BF19" s="15">
        <v>0.63126168298274199</v>
      </c>
      <c r="BG19" s="15">
        <v>0.96662363681037999</v>
      </c>
      <c r="BH19" s="15">
        <v>0.8028758400476117</v>
      </c>
      <c r="BI19" s="15">
        <v>9.6633652081298482E-2</v>
      </c>
      <c r="BJ19" s="15">
        <v>0.38548262197062277</v>
      </c>
      <c r="BK19" s="15">
        <v>0.65614292030200483</v>
      </c>
      <c r="BL19" s="15">
        <v>0.9718425220988659</v>
      </c>
      <c r="BM19" s="15">
        <v>0.69736012708626149</v>
      </c>
      <c r="BN19" s="15">
        <v>0.21761318924685102</v>
      </c>
      <c r="BO19" s="15">
        <v>0.45211763796897553</v>
      </c>
      <c r="BP19" s="15">
        <v>9.5704557099622778E-2</v>
      </c>
      <c r="BQ19" s="15">
        <v>0.21919486924187803</v>
      </c>
      <c r="BR19" s="15">
        <v>0.27075759748296024</v>
      </c>
      <c r="BS19" s="15">
        <v>0.33511021311264855</v>
      </c>
      <c r="BT19" s="15">
        <v>0.46303911522061481</v>
      </c>
      <c r="BU19" s="15">
        <v>6.870661831848357E-2</v>
      </c>
      <c r="BV19" s="15">
        <v>0.46020927909612719</v>
      </c>
      <c r="BW19" s="15">
        <v>0.71429370808861747</v>
      </c>
      <c r="BX19" s="43">
        <v>0.50552819692852469</v>
      </c>
    </row>
    <row r="20" spans="2:76" ht="15" customHeight="1" x14ac:dyDescent="0.35">
      <c r="B20" s="42">
        <v>0.35111963607655605</v>
      </c>
      <c r="C20" s="15">
        <v>0.65905099074426177</v>
      </c>
      <c r="D20" s="15">
        <v>0.25219426768424047</v>
      </c>
      <c r="E20" s="15">
        <v>0.51754318315237779</v>
      </c>
      <c r="F20" s="15">
        <v>0.4900829615619795</v>
      </c>
      <c r="G20" s="15">
        <v>0.41160759520285972</v>
      </c>
      <c r="H20" s="15">
        <v>0.54177026999481059</v>
      </c>
      <c r="I20" s="15">
        <v>0.37608550960566856</v>
      </c>
      <c r="J20" s="15">
        <v>0.70736093114771104</v>
      </c>
      <c r="K20" s="15">
        <v>0.38688787599396779</v>
      </c>
      <c r="L20" s="15">
        <v>1.4540065769267141E-2</v>
      </c>
      <c r="M20" s="15">
        <v>0.32748432683966122</v>
      </c>
      <c r="N20" s="15">
        <v>0.33683806732308641</v>
      </c>
      <c r="O20" s="15">
        <v>0.66564544537668136</v>
      </c>
      <c r="P20" s="15">
        <v>0.34154404534272131</v>
      </c>
      <c r="Q20" s="15">
        <v>0.10223843137271094</v>
      </c>
      <c r="R20" s="15">
        <v>0.16386479274274846</v>
      </c>
      <c r="S20" s="15">
        <v>0.72200505241279933</v>
      </c>
      <c r="T20" s="15">
        <v>0.61914703720973852</v>
      </c>
      <c r="U20" s="15">
        <v>9.9013040397334162E-2</v>
      </c>
      <c r="V20" s="15">
        <v>0.11438564974007082</v>
      </c>
      <c r="W20" s="15">
        <v>0.33634054617749176</v>
      </c>
      <c r="X20" s="15">
        <v>0.39505841333536862</v>
      </c>
      <c r="Y20" s="15">
        <v>0.41473418691629615</v>
      </c>
      <c r="Z20" s="43">
        <v>0.27555721351653661</v>
      </c>
      <c r="AA20" s="42">
        <v>0.5150388102812502</v>
      </c>
      <c r="AB20" s="15">
        <v>0.12747721212963092</v>
      </c>
      <c r="AC20" s="15">
        <v>2.5762280621083211E-2</v>
      </c>
      <c r="AD20" s="15">
        <v>0.11811726605826878</v>
      </c>
      <c r="AE20" s="15">
        <v>0.46580340624178684</v>
      </c>
      <c r="AF20" s="15">
        <v>0.64546063550708022</v>
      </c>
      <c r="AG20" s="15">
        <v>0.68001200968945208</v>
      </c>
      <c r="AH20" s="15">
        <v>0.74371630982131143</v>
      </c>
      <c r="AI20" s="15">
        <v>0.21014653566712915</v>
      </c>
      <c r="AJ20" s="15">
        <v>0.25828043632957065</v>
      </c>
      <c r="AK20" s="15">
        <v>0.81954899355969646</v>
      </c>
      <c r="AL20" s="15">
        <v>0.96219996809364894</v>
      </c>
      <c r="AM20" s="15">
        <v>0.1912231848915289</v>
      </c>
      <c r="AN20" s="15">
        <v>0.36754831895969653</v>
      </c>
      <c r="AO20" s="15">
        <v>0.7054605713028459</v>
      </c>
      <c r="AP20" s="15">
        <v>0.55505733818818004</v>
      </c>
      <c r="AQ20" s="15">
        <v>0.97456888746566672</v>
      </c>
      <c r="AR20" s="15">
        <v>0.91078314058390564</v>
      </c>
      <c r="AS20" s="15">
        <v>0.92384832546529538</v>
      </c>
      <c r="AT20" s="15">
        <v>0.51555410445039995</v>
      </c>
      <c r="AU20" s="15">
        <v>0.84820682650690571</v>
      </c>
      <c r="AV20" s="15">
        <v>0.64693913212490173</v>
      </c>
      <c r="AW20" s="15">
        <v>0.38800980333927493</v>
      </c>
      <c r="AX20" s="15">
        <v>0.73685004176896551</v>
      </c>
      <c r="AY20" s="43">
        <v>0.48993494123309878</v>
      </c>
      <c r="AZ20" s="42">
        <v>0.73842849606271954</v>
      </c>
      <c r="BA20" s="15">
        <v>0.88380302964378665</v>
      </c>
      <c r="BB20" s="15">
        <v>0.83838400953319925</v>
      </c>
      <c r="BC20" s="15">
        <v>0.91909004738588707</v>
      </c>
      <c r="BD20" s="15">
        <v>0.71749915251119534</v>
      </c>
      <c r="BE20" s="15">
        <v>0.94984120004409744</v>
      </c>
      <c r="BF20" s="15">
        <v>0.54665041053959817</v>
      </c>
      <c r="BG20" s="15">
        <v>0.89219405123074336</v>
      </c>
      <c r="BH20" s="15">
        <v>0.64072182996718641</v>
      </c>
      <c r="BI20" s="15">
        <v>5.0020499879113167E-3</v>
      </c>
      <c r="BJ20" s="15">
        <v>0.60873623792353682</v>
      </c>
      <c r="BK20" s="15">
        <v>0.50756326524796891</v>
      </c>
      <c r="BL20" s="15">
        <v>0.20454765730174107</v>
      </c>
      <c r="BM20" s="15">
        <v>0.16771247848275306</v>
      </c>
      <c r="BN20" s="15">
        <v>0.46336463465425215</v>
      </c>
      <c r="BO20" s="15">
        <v>0.86010778472231508</v>
      </c>
      <c r="BP20" s="15">
        <v>0.83046285296196065</v>
      </c>
      <c r="BQ20" s="15">
        <v>0.9345963468144125</v>
      </c>
      <c r="BR20" s="15">
        <v>0.58116562729571852</v>
      </c>
      <c r="BS20" s="15">
        <v>0.3547434270994495</v>
      </c>
      <c r="BT20" s="15">
        <v>0.56318361218409585</v>
      </c>
      <c r="BU20" s="15">
        <v>0.46905309043200694</v>
      </c>
      <c r="BV20" s="15">
        <v>0.84617928426323274</v>
      </c>
      <c r="BW20" s="15">
        <v>0.63832856605409005</v>
      </c>
      <c r="BX20" s="43">
        <v>0.25782709424706995</v>
      </c>
    </row>
    <row r="21" spans="2:76" ht="15" customHeight="1" x14ac:dyDescent="0.35">
      <c r="B21" s="42">
        <v>0.5525081328668483</v>
      </c>
      <c r="C21" s="15">
        <v>0.22491922970467582</v>
      </c>
      <c r="D21" s="15">
        <v>0.23921079171367754</v>
      </c>
      <c r="E21" s="15">
        <v>0.93613419690152033</v>
      </c>
      <c r="F21" s="15">
        <v>0.40934426284389258</v>
      </c>
      <c r="G21" s="15">
        <v>0.17481390609749803</v>
      </c>
      <c r="H21" s="15">
        <v>0.25152045895311759</v>
      </c>
      <c r="I21" s="15">
        <v>0.680272431165729</v>
      </c>
      <c r="J21" s="15">
        <v>0.38955317933748124</v>
      </c>
      <c r="K21" s="15">
        <v>0.75337152303610688</v>
      </c>
      <c r="L21" s="15">
        <v>0.78315889135936434</v>
      </c>
      <c r="M21" s="15">
        <v>0.34271329480498991</v>
      </c>
      <c r="N21" s="15">
        <v>0.75962349931293849</v>
      </c>
      <c r="O21" s="15">
        <v>0.69777785041118034</v>
      </c>
      <c r="P21" s="15">
        <v>0.80612723372444339</v>
      </c>
      <c r="Q21" s="15">
        <v>0.72456729429422562</v>
      </c>
      <c r="R21" s="15">
        <v>0.20875173221204713</v>
      </c>
      <c r="S21" s="15">
        <v>0.84380049696218606</v>
      </c>
      <c r="T21" s="15">
        <v>0.90028835188301448</v>
      </c>
      <c r="U21" s="15">
        <v>0.12698401909013601</v>
      </c>
      <c r="V21" s="15">
        <v>0.71569289823032045</v>
      </c>
      <c r="W21" s="15">
        <v>0.28583149238359395</v>
      </c>
      <c r="X21" s="15">
        <v>0.16957343541432124</v>
      </c>
      <c r="Y21" s="15">
        <v>0.74950063137268874</v>
      </c>
      <c r="Z21" s="43">
        <v>0.28964064346008156</v>
      </c>
      <c r="AA21" s="42">
        <v>0.88633369138340312</v>
      </c>
      <c r="AB21" s="15">
        <v>0.62780870041285497</v>
      </c>
      <c r="AC21" s="15">
        <v>0.13245177682397513</v>
      </c>
      <c r="AD21" s="15">
        <v>9.9101283972072629E-2</v>
      </c>
      <c r="AE21" s="15">
        <v>0.41807048754523468</v>
      </c>
      <c r="AF21" s="15">
        <v>5.1293568569517722E-2</v>
      </c>
      <c r="AG21" s="15">
        <v>0.46524175427888048</v>
      </c>
      <c r="AH21" s="15">
        <v>0.78338978272357285</v>
      </c>
      <c r="AI21" s="15">
        <v>0.7905209455558907</v>
      </c>
      <c r="AJ21" s="15">
        <v>8.953520001594617E-2</v>
      </c>
      <c r="AK21" s="15">
        <v>0.21434407350065465</v>
      </c>
      <c r="AL21" s="15">
        <v>0.97267524656187654</v>
      </c>
      <c r="AM21" s="15">
        <v>0.46634684312625352</v>
      </c>
      <c r="AN21" s="15">
        <v>0.51393915763988784</v>
      </c>
      <c r="AO21" s="15">
        <v>2.7363561116301449E-2</v>
      </c>
      <c r="AP21" s="15">
        <v>0.1182818284301943</v>
      </c>
      <c r="AQ21" s="15">
        <v>0.5529483592619161</v>
      </c>
      <c r="AR21" s="15">
        <v>0.57623662105273588</v>
      </c>
      <c r="AS21" s="15">
        <v>1.0611247612437147E-2</v>
      </c>
      <c r="AT21" s="15">
        <v>0.71646211283952743</v>
      </c>
      <c r="AU21" s="15">
        <v>0.99504044658811985</v>
      </c>
      <c r="AV21" s="15">
        <v>0.23861776098467069</v>
      </c>
      <c r="AW21" s="15">
        <v>0.36097046345046713</v>
      </c>
      <c r="AX21" s="15">
        <v>0.76282975656761298</v>
      </c>
      <c r="AY21" s="43">
        <v>0.50119417568525781</v>
      </c>
      <c r="AZ21" s="42">
        <v>0.15539664587523117</v>
      </c>
      <c r="BA21" s="15">
        <v>0.50708104580824243</v>
      </c>
      <c r="BB21" s="15">
        <v>1.7679306220123259E-2</v>
      </c>
      <c r="BC21" s="15">
        <v>0.27552782370375151</v>
      </c>
      <c r="BD21" s="15">
        <v>4.6628605290725544E-2</v>
      </c>
      <c r="BE21" s="15">
        <v>4.5114942809404757E-2</v>
      </c>
      <c r="BF21" s="15">
        <v>0.66840571725252573</v>
      </c>
      <c r="BG21" s="15">
        <v>0.13477097133636351</v>
      </c>
      <c r="BH21" s="15">
        <v>0.64573304732560766</v>
      </c>
      <c r="BI21" s="15">
        <v>0.12913424009761187</v>
      </c>
      <c r="BJ21" s="15">
        <v>0.14793736833671678</v>
      </c>
      <c r="BK21" s="15">
        <v>0.40960639110861019</v>
      </c>
      <c r="BL21" s="15">
        <v>1.5781852395772566E-2</v>
      </c>
      <c r="BM21" s="15">
        <v>0.71203913915403927</v>
      </c>
      <c r="BN21" s="15">
        <v>0.17077671087895963</v>
      </c>
      <c r="BO21" s="15">
        <v>0.39915856513751891</v>
      </c>
      <c r="BP21" s="15">
        <v>0.38635063867177444</v>
      </c>
      <c r="BQ21" s="15">
        <v>0.12523228107445072</v>
      </c>
      <c r="BR21" s="15">
        <v>0.44342330880346215</v>
      </c>
      <c r="BS21" s="15">
        <v>0.37788641289571012</v>
      </c>
      <c r="BT21" s="15">
        <v>0.64474413803129327</v>
      </c>
      <c r="BU21" s="15">
        <v>0.27440108814761199</v>
      </c>
      <c r="BV21" s="15">
        <v>0.94231854854261643</v>
      </c>
      <c r="BW21" s="15">
        <v>0.85988407198036043</v>
      </c>
      <c r="BX21" s="43">
        <v>0.33577679203138555</v>
      </c>
    </row>
    <row r="22" spans="2:76" ht="15" customHeight="1" x14ac:dyDescent="0.35">
      <c r="B22" s="42">
        <v>6.3074130583573917E-2</v>
      </c>
      <c r="C22" s="15">
        <v>0.34543352071814892</v>
      </c>
      <c r="D22" s="15">
        <v>0.51575740794312785</v>
      </c>
      <c r="E22" s="15">
        <v>0.39837318427830282</v>
      </c>
      <c r="F22" s="15">
        <v>0.41930432983126376</v>
      </c>
      <c r="G22" s="15">
        <v>0.73123312891668735</v>
      </c>
      <c r="H22" s="15">
        <v>0.97487540486892132</v>
      </c>
      <c r="I22" s="15">
        <v>0.34778823265850933</v>
      </c>
      <c r="J22" s="15">
        <v>3.7986389350373351E-2</v>
      </c>
      <c r="K22" s="15">
        <v>8.2628308333593581E-2</v>
      </c>
      <c r="L22" s="15">
        <v>0.71319982021073813</v>
      </c>
      <c r="M22" s="15">
        <v>0.49307667734725602</v>
      </c>
      <c r="N22" s="15">
        <v>1.0083939396451469E-2</v>
      </c>
      <c r="O22" s="15">
        <v>0.76189797940798298</v>
      </c>
      <c r="P22" s="15">
        <v>0.56375034662146795</v>
      </c>
      <c r="Q22" s="15">
        <v>0.44272892501965544</v>
      </c>
      <c r="R22" s="15">
        <v>0.75155707302804176</v>
      </c>
      <c r="S22" s="15">
        <v>0.95447179458596165</v>
      </c>
      <c r="T22" s="15">
        <v>0.35930479806062199</v>
      </c>
      <c r="U22" s="15">
        <v>0.32987751087084394</v>
      </c>
      <c r="V22" s="15">
        <v>0.554458643649273</v>
      </c>
      <c r="W22" s="15">
        <v>0.12352474509176548</v>
      </c>
      <c r="X22" s="15">
        <v>0.20862677507550409</v>
      </c>
      <c r="Y22" s="15">
        <v>0.98216207076070339</v>
      </c>
      <c r="Z22" s="43">
        <v>0.60144920748875474</v>
      </c>
      <c r="AA22" s="42">
        <v>0.65368960731265136</v>
      </c>
      <c r="AB22" s="15">
        <v>0.32695457269726325</v>
      </c>
      <c r="AC22" s="15">
        <v>2.7404635003540512E-2</v>
      </c>
      <c r="AD22" s="15">
        <v>0.51696345091354268</v>
      </c>
      <c r="AE22" s="15">
        <v>0.33425349998150578</v>
      </c>
      <c r="AF22" s="15">
        <v>0.73272167197676041</v>
      </c>
      <c r="AG22" s="15">
        <v>0.85667472090079189</v>
      </c>
      <c r="AH22" s="15">
        <v>0.15859753885430095</v>
      </c>
      <c r="AI22" s="15">
        <v>0.55802416601648619</v>
      </c>
      <c r="AJ22" s="15">
        <v>0.23729445217369727</v>
      </c>
      <c r="AK22" s="15">
        <v>0.4466415214615681</v>
      </c>
      <c r="AL22" s="15">
        <v>0.25307898727004774</v>
      </c>
      <c r="AM22" s="15">
        <v>4.9850269435089078E-2</v>
      </c>
      <c r="AN22" s="15">
        <v>0.72580059100485328</v>
      </c>
      <c r="AO22" s="15">
        <v>0.22763710068128817</v>
      </c>
      <c r="AP22" s="15">
        <v>0.7503020927828995</v>
      </c>
      <c r="AQ22" s="15">
        <v>0.95045635105882298</v>
      </c>
      <c r="AR22" s="15">
        <v>0.32074360846269467</v>
      </c>
      <c r="AS22" s="15">
        <v>0.42085084395106431</v>
      </c>
      <c r="AT22" s="15">
        <v>0.81462520128282279</v>
      </c>
      <c r="AU22" s="15">
        <v>0.97613982508977748</v>
      </c>
      <c r="AV22" s="15">
        <v>0.87526793186878582</v>
      </c>
      <c r="AW22" s="15">
        <v>0.98540197699650589</v>
      </c>
      <c r="AX22" s="15">
        <v>0.39942478062764908</v>
      </c>
      <c r="AY22" s="43">
        <v>0.82898541361660838</v>
      </c>
      <c r="AZ22" s="42">
        <v>5.332152428745629E-2</v>
      </c>
      <c r="BA22" s="15">
        <v>0.3457229301894289</v>
      </c>
      <c r="BB22" s="15">
        <v>0.39198294071610573</v>
      </c>
      <c r="BC22" s="15">
        <v>0.16119496793147969</v>
      </c>
      <c r="BD22" s="15">
        <v>0.25385576446750269</v>
      </c>
      <c r="BE22" s="15">
        <v>0.92478868278769233</v>
      </c>
      <c r="BF22" s="15">
        <v>0.89065832663661837</v>
      </c>
      <c r="BG22" s="15">
        <v>0.83699958856279799</v>
      </c>
      <c r="BH22" s="15">
        <v>0.19380539034640809</v>
      </c>
      <c r="BI22" s="15">
        <v>0.16554313621414507</v>
      </c>
      <c r="BJ22" s="15">
        <v>0.14101176196352627</v>
      </c>
      <c r="BK22" s="15">
        <v>5.7838478855716691E-2</v>
      </c>
      <c r="BL22" s="15">
        <v>0.38083415897301709</v>
      </c>
      <c r="BM22" s="15">
        <v>0.33370317882415912</v>
      </c>
      <c r="BN22" s="15">
        <v>0.66086901987572721</v>
      </c>
      <c r="BO22" s="15">
        <v>0.69142064221490007</v>
      </c>
      <c r="BP22" s="15">
        <v>0.56941961056838197</v>
      </c>
      <c r="BQ22" s="15">
        <v>4.7907174510768202E-2</v>
      </c>
      <c r="BR22" s="15">
        <v>0.43921292164531589</v>
      </c>
      <c r="BS22" s="15">
        <v>0.33288533832141443</v>
      </c>
      <c r="BT22" s="15">
        <v>0.5710332901509334</v>
      </c>
      <c r="BU22" s="15">
        <v>0.8142811313821755</v>
      </c>
      <c r="BV22" s="15">
        <v>0.35840594951347304</v>
      </c>
      <c r="BW22" s="15">
        <v>0.31186718951374948</v>
      </c>
      <c r="BX22" s="43">
        <v>0.79582199109773422</v>
      </c>
    </row>
    <row r="23" spans="2:76" ht="15" customHeight="1" x14ac:dyDescent="0.35">
      <c r="B23" s="42">
        <v>0.53586822086232344</v>
      </c>
      <c r="C23" s="15">
        <v>0.7929124292461861</v>
      </c>
      <c r="D23" s="15">
        <v>0.55442055035816507</v>
      </c>
      <c r="E23" s="15">
        <v>0.11332019248980574</v>
      </c>
      <c r="F23" s="15">
        <v>0.76310159179201142</v>
      </c>
      <c r="G23" s="15">
        <v>0.10979850026172244</v>
      </c>
      <c r="H23" s="15">
        <v>0.78516485806316694</v>
      </c>
      <c r="I23" s="15">
        <v>0.78421107578494942</v>
      </c>
      <c r="J23" s="15">
        <v>0.8313289906641812</v>
      </c>
      <c r="K23" s="15">
        <v>0.3285664709925743</v>
      </c>
      <c r="L23" s="15">
        <v>0.32372273282142605</v>
      </c>
      <c r="M23" s="15">
        <v>0.27636765324466273</v>
      </c>
      <c r="N23" s="15">
        <v>0.12364437094864122</v>
      </c>
      <c r="O23" s="15">
        <v>0.65433928501972016</v>
      </c>
      <c r="P23" s="15">
        <v>0.94671730461056403</v>
      </c>
      <c r="Q23" s="15">
        <v>0.83266399242166556</v>
      </c>
      <c r="R23" s="15">
        <v>0.62672059123504631</v>
      </c>
      <c r="S23" s="15">
        <v>0.27255462675670938</v>
      </c>
      <c r="T23" s="15">
        <v>0.21018828568486048</v>
      </c>
      <c r="U23" s="15">
        <v>8.4153762090412254E-2</v>
      </c>
      <c r="V23" s="15">
        <v>0.30627641961439278</v>
      </c>
      <c r="W23" s="15">
        <v>0.9434619127342696</v>
      </c>
      <c r="X23" s="15">
        <v>0.20765790116408167</v>
      </c>
      <c r="Y23" s="15">
        <v>8.2552580623500238E-2</v>
      </c>
      <c r="Z23" s="43">
        <v>0.35820103509319456</v>
      </c>
      <c r="AA23" s="42">
        <v>0.48674982311875581</v>
      </c>
      <c r="AB23" s="15">
        <v>0.55592522145784173</v>
      </c>
      <c r="AC23" s="15">
        <v>0.41278141538817725</v>
      </c>
      <c r="AD23" s="15">
        <v>0.53206093363581641</v>
      </c>
      <c r="AE23" s="15">
        <v>0.82773408267970772</v>
      </c>
      <c r="AF23" s="15">
        <v>0.30297997253292352</v>
      </c>
      <c r="AG23" s="15">
        <v>0.62293976874820411</v>
      </c>
      <c r="AH23" s="15">
        <v>0.87198989701441487</v>
      </c>
      <c r="AI23" s="15">
        <v>0.18613684583401968</v>
      </c>
      <c r="AJ23" s="15">
        <v>0.10825588540716846</v>
      </c>
      <c r="AK23" s="15">
        <v>0.81123040946668601</v>
      </c>
      <c r="AL23" s="15">
        <v>0.33008387110314508</v>
      </c>
      <c r="AM23" s="15">
        <v>0.47621234084141228</v>
      </c>
      <c r="AN23" s="15">
        <v>0.93153113850848701</v>
      </c>
      <c r="AO23" s="15">
        <v>3.8594479055670927E-2</v>
      </c>
      <c r="AP23" s="15">
        <v>0.86260562218891979</v>
      </c>
      <c r="AQ23" s="15">
        <v>0.82062754552274275</v>
      </c>
      <c r="AR23" s="15">
        <v>0.92920796626680069</v>
      </c>
      <c r="AS23" s="15">
        <v>0.58440049911289638</v>
      </c>
      <c r="AT23" s="15">
        <v>0.32501541030567305</v>
      </c>
      <c r="AU23" s="15">
        <v>0.998416414901525</v>
      </c>
      <c r="AV23" s="15">
        <v>0.87913992914314265</v>
      </c>
      <c r="AW23" s="15">
        <v>0.73015986128670385</v>
      </c>
      <c r="AX23" s="15">
        <v>0.76697896821333233</v>
      </c>
      <c r="AY23" s="43">
        <v>0.90268265430087391</v>
      </c>
      <c r="AZ23" s="42">
        <v>0.9319043293460525</v>
      </c>
      <c r="BA23" s="15">
        <v>0.58024479404986617</v>
      </c>
      <c r="BB23" s="15">
        <v>0.19492879553101949</v>
      </c>
      <c r="BC23" s="15">
        <v>0.27021288175576152</v>
      </c>
      <c r="BD23" s="15">
        <v>0.55060863777057212</v>
      </c>
      <c r="BE23" s="15">
        <v>7.2121343750025546E-2</v>
      </c>
      <c r="BF23" s="15">
        <v>0.80895524281833342</v>
      </c>
      <c r="BG23" s="15">
        <v>0.56801140240547898</v>
      </c>
      <c r="BH23" s="15">
        <v>0.61279908490971358</v>
      </c>
      <c r="BI23" s="15">
        <v>0.60535454472431971</v>
      </c>
      <c r="BJ23" s="15">
        <v>0.48058254775665987</v>
      </c>
      <c r="BK23" s="15">
        <v>0.10387439925287367</v>
      </c>
      <c r="BL23" s="15">
        <v>0.83185628668690659</v>
      </c>
      <c r="BM23" s="15">
        <v>0.23669434340112594</v>
      </c>
      <c r="BN23" s="15">
        <v>0.60203455533599914</v>
      </c>
      <c r="BO23" s="15">
        <v>0.48888821417354644</v>
      </c>
      <c r="BP23" s="15">
        <v>0.85550415845880945</v>
      </c>
      <c r="BQ23" s="15">
        <v>0.62305228533261503</v>
      </c>
      <c r="BR23" s="15">
        <v>0.8633362617447401</v>
      </c>
      <c r="BS23" s="15">
        <v>0.90947850949782161</v>
      </c>
      <c r="BT23" s="15">
        <v>0.23226634910941979</v>
      </c>
      <c r="BU23" s="15">
        <v>0.59640959058204246</v>
      </c>
      <c r="BV23" s="15">
        <v>0.24474065107333931</v>
      </c>
      <c r="BW23" s="15">
        <v>0.78444273934594744</v>
      </c>
      <c r="BX23" s="43">
        <v>5.282140039625427E-2</v>
      </c>
    </row>
    <row r="24" spans="2:76" ht="15" customHeight="1" x14ac:dyDescent="0.35">
      <c r="B24" s="42">
        <v>0.44924092489367551</v>
      </c>
      <c r="C24" s="15">
        <v>0.24790453141630076</v>
      </c>
      <c r="D24" s="15">
        <v>0.7761453735018895</v>
      </c>
      <c r="E24" s="15">
        <v>0.9207031961602874</v>
      </c>
      <c r="F24" s="15">
        <v>0.29754461017798617</v>
      </c>
      <c r="G24" s="15">
        <v>0.6544774864691697</v>
      </c>
      <c r="H24" s="15">
        <v>0.17090099567339179</v>
      </c>
      <c r="I24" s="15">
        <v>8.0948795387504324E-2</v>
      </c>
      <c r="J24" s="15">
        <v>0.42288556488347073</v>
      </c>
      <c r="K24" s="15">
        <v>0.61224736972132954</v>
      </c>
      <c r="L24" s="15">
        <v>0.44461414855376347</v>
      </c>
      <c r="M24" s="15">
        <v>0.89621499319449061</v>
      </c>
      <c r="N24" s="15">
        <v>0.21014535749145957</v>
      </c>
      <c r="O24" s="15">
        <v>0.78163901890953624</v>
      </c>
      <c r="P24" s="15">
        <v>0.17944837059632124</v>
      </c>
      <c r="Q24" s="15">
        <v>0.47145877150707527</v>
      </c>
      <c r="R24" s="15">
        <v>0.46631347822603164</v>
      </c>
      <c r="S24" s="15">
        <v>0.74424001489784741</v>
      </c>
      <c r="T24" s="15">
        <v>0.48117718827991829</v>
      </c>
      <c r="U24" s="15">
        <v>0.53933994303483701</v>
      </c>
      <c r="V24" s="15">
        <v>0.95205966367939066</v>
      </c>
      <c r="W24" s="15">
        <v>0.99344710786460844</v>
      </c>
      <c r="X24" s="15">
        <v>0.53924353708851147</v>
      </c>
      <c r="Y24" s="15">
        <v>0.4867445164586478</v>
      </c>
      <c r="Z24" s="43">
        <v>7.546536557010064E-2</v>
      </c>
      <c r="AA24" s="42">
        <v>0.17430404827487711</v>
      </c>
      <c r="AB24" s="15">
        <v>0.37098735902761071</v>
      </c>
      <c r="AC24" s="15">
        <v>0.42113658892253958</v>
      </c>
      <c r="AD24" s="15">
        <v>0.43591727349193821</v>
      </c>
      <c r="AE24" s="15">
        <v>5.4269135684740122E-2</v>
      </c>
      <c r="AF24" s="15">
        <v>0.25015874495027668</v>
      </c>
      <c r="AG24" s="15">
        <v>0.70199330067766197</v>
      </c>
      <c r="AH24" s="15">
        <v>0.83709496584090315</v>
      </c>
      <c r="AI24" s="15">
        <v>0.40210949399324492</v>
      </c>
      <c r="AJ24" s="15">
        <v>0.46499614254015376</v>
      </c>
      <c r="AK24" s="15">
        <v>0.22891028451518902</v>
      </c>
      <c r="AL24" s="15">
        <v>0.92957024151846301</v>
      </c>
      <c r="AM24" s="15">
        <v>0.16246344954523906</v>
      </c>
      <c r="AN24" s="15">
        <v>0.45938007470932984</v>
      </c>
      <c r="AO24" s="15">
        <v>0.51105277969116791</v>
      </c>
      <c r="AP24" s="15">
        <v>0.52625597059030993</v>
      </c>
      <c r="AQ24" s="15">
        <v>1.0272599734300947E-2</v>
      </c>
      <c r="AR24" s="15">
        <v>0.57958107150630211</v>
      </c>
      <c r="AS24" s="15">
        <v>0.30456554520009615</v>
      </c>
      <c r="AT24" s="15">
        <v>0.62006113212072089</v>
      </c>
      <c r="AU24" s="15">
        <v>0.69781820088543733</v>
      </c>
      <c r="AV24" s="15">
        <v>0.40115409954564096</v>
      </c>
      <c r="AW24" s="15">
        <v>0.85723358823210449</v>
      </c>
      <c r="AX24" s="15">
        <v>0.64545950517446138</v>
      </c>
      <c r="AY24" s="43">
        <v>0.52370315190930639</v>
      </c>
      <c r="AZ24" s="42">
        <v>0.3181346038120284</v>
      </c>
      <c r="BA24" s="15">
        <v>0.55579116267821238</v>
      </c>
      <c r="BB24" s="15">
        <v>0.45403079066277763</v>
      </c>
      <c r="BC24" s="15">
        <v>0.90182202833901981</v>
      </c>
      <c r="BD24" s="15">
        <v>0.41527044889023823</v>
      </c>
      <c r="BE24" s="15">
        <v>0.59343097483026452</v>
      </c>
      <c r="BF24" s="15">
        <v>0.95136836602972719</v>
      </c>
      <c r="BG24" s="15">
        <v>0.59064556770685805</v>
      </c>
      <c r="BH24" s="15">
        <v>0.15586487114156511</v>
      </c>
      <c r="BI24" s="15">
        <v>0.72968225122668506</v>
      </c>
      <c r="BJ24" s="15">
        <v>0.5258469895108937</v>
      </c>
      <c r="BK24" s="15">
        <v>0.35026915206186615</v>
      </c>
      <c r="BL24" s="15">
        <v>0.41017769365400469</v>
      </c>
      <c r="BM24" s="15">
        <v>0.30700353155757243</v>
      </c>
      <c r="BN24" s="15">
        <v>0.26058524440642472</v>
      </c>
      <c r="BO24" s="15">
        <v>6.3425558548045102E-2</v>
      </c>
      <c r="BP24" s="15">
        <v>8.0602682648517554E-2</v>
      </c>
      <c r="BQ24" s="15">
        <v>7.3918859095116529E-2</v>
      </c>
      <c r="BR24" s="15">
        <v>0.36707803149786267</v>
      </c>
      <c r="BS24" s="15">
        <v>0.68113232196253337</v>
      </c>
      <c r="BT24" s="15">
        <v>0.28997494358403997</v>
      </c>
      <c r="BU24" s="15">
        <v>0.25930440164344626</v>
      </c>
      <c r="BV24" s="15">
        <v>0.13079032105324417</v>
      </c>
      <c r="BW24" s="15">
        <v>0.52195263768688804</v>
      </c>
      <c r="BX24" s="43">
        <v>0.48012593456219044</v>
      </c>
    </row>
    <row r="25" spans="2:76" ht="15" customHeight="1" x14ac:dyDescent="0.35">
      <c r="B25" s="42">
        <v>0.26133658238077262</v>
      </c>
      <c r="C25" s="15">
        <v>9.5091130158829751E-3</v>
      </c>
      <c r="D25" s="15">
        <v>0.51644283857452489</v>
      </c>
      <c r="E25" s="15">
        <v>0.36687336508850943</v>
      </c>
      <c r="F25" s="15">
        <v>0.3113842666558454</v>
      </c>
      <c r="G25" s="15">
        <v>0.36675796758186974</v>
      </c>
      <c r="H25" s="15">
        <v>0.57475296299960998</v>
      </c>
      <c r="I25" s="15">
        <v>0.38073694915375622</v>
      </c>
      <c r="J25" s="15">
        <v>0.95470764793469642</v>
      </c>
      <c r="K25" s="15">
        <v>1.2948069374508098E-2</v>
      </c>
      <c r="L25" s="15">
        <v>0.88994666252081256</v>
      </c>
      <c r="M25" s="15">
        <v>0.43565230573490532</v>
      </c>
      <c r="N25" s="15">
        <v>0.8514203958812554</v>
      </c>
      <c r="O25" s="15">
        <v>0.57568152145514795</v>
      </c>
      <c r="P25" s="15">
        <v>0.18000940693008372</v>
      </c>
      <c r="Q25" s="15">
        <v>0.90528360616516501</v>
      </c>
      <c r="R25" s="15">
        <v>0.60912776520879275</v>
      </c>
      <c r="S25" s="15">
        <v>0.34460889810121254</v>
      </c>
      <c r="T25" s="15">
        <v>0.47602426639659934</v>
      </c>
      <c r="U25" s="15">
        <v>0.75545690883253291</v>
      </c>
      <c r="V25" s="15">
        <v>0.32598460403928942</v>
      </c>
      <c r="W25" s="15">
        <v>8.0389939441141589E-2</v>
      </c>
      <c r="X25" s="15">
        <v>0.60256609692336083</v>
      </c>
      <c r="Y25" s="15">
        <v>0.44209159129949627</v>
      </c>
      <c r="Z25" s="43">
        <v>0.84313736515902504</v>
      </c>
      <c r="AA25" s="42">
        <v>0.32107649841213326</v>
      </c>
      <c r="AB25" s="15">
        <v>0.54021918950053494</v>
      </c>
      <c r="AC25" s="15">
        <v>0.32359011934294057</v>
      </c>
      <c r="AD25" s="15">
        <v>0.28988006490330143</v>
      </c>
      <c r="AE25" s="15">
        <v>0.3319261303388048</v>
      </c>
      <c r="AF25" s="15">
        <v>0.41092725796376051</v>
      </c>
      <c r="AG25" s="15">
        <v>0.20161307065383305</v>
      </c>
      <c r="AH25" s="15">
        <v>0.59672494771864049</v>
      </c>
      <c r="AI25" s="15">
        <v>0.24955546136080586</v>
      </c>
      <c r="AJ25" s="15">
        <v>0.92493155088924017</v>
      </c>
      <c r="AK25" s="15">
        <v>0.21156226365657671</v>
      </c>
      <c r="AL25" s="15">
        <v>0.80183039900864339</v>
      </c>
      <c r="AM25" s="15">
        <v>0.54596468335429571</v>
      </c>
      <c r="AN25" s="15">
        <v>0.12645021717293004</v>
      </c>
      <c r="AO25" s="15">
        <v>0.9247597022863171</v>
      </c>
      <c r="AP25" s="15">
        <v>0.82509486621807726</v>
      </c>
      <c r="AQ25" s="15">
        <v>0.75106681379102536</v>
      </c>
      <c r="AR25" s="15">
        <v>0.93324118820460356</v>
      </c>
      <c r="AS25" s="15">
        <v>0.40642804474647176</v>
      </c>
      <c r="AT25" s="15">
        <v>0.93299883655226112</v>
      </c>
      <c r="AU25" s="15">
        <v>0.15619309177034135</v>
      </c>
      <c r="AV25" s="15">
        <v>0.54637791033918559</v>
      </c>
      <c r="AW25" s="15">
        <v>9.8868069969674899E-2</v>
      </c>
      <c r="AX25" s="15">
        <v>0.44493848676834324</v>
      </c>
      <c r="AY25" s="43">
        <v>0.79681041609451764</v>
      </c>
      <c r="AZ25" s="42">
        <v>0.64284565261768845</v>
      </c>
      <c r="BA25" s="15">
        <v>0.40764073182570049</v>
      </c>
      <c r="BB25" s="15">
        <v>0.28057159062988002</v>
      </c>
      <c r="BC25" s="15">
        <v>0.3502033030693642</v>
      </c>
      <c r="BD25" s="15">
        <v>0.10130766265985736</v>
      </c>
      <c r="BE25" s="15">
        <v>0.80025961451710781</v>
      </c>
      <c r="BF25" s="15">
        <v>0.65063815811093373</v>
      </c>
      <c r="BG25" s="15">
        <v>0.7319444789551427</v>
      </c>
      <c r="BH25" s="15">
        <v>7.7975847928778541E-2</v>
      </c>
      <c r="BI25" s="15">
        <v>0.33673034150500902</v>
      </c>
      <c r="BJ25" s="15">
        <v>0.42148752349934082</v>
      </c>
      <c r="BK25" s="15">
        <v>0.8778000192648</v>
      </c>
      <c r="BL25" s="15">
        <v>0.94670664674981553</v>
      </c>
      <c r="BM25" s="15">
        <v>0.99211385845740252</v>
      </c>
      <c r="BN25" s="15">
        <v>0.89564425077331911</v>
      </c>
      <c r="BO25" s="15">
        <v>0.73714100437428731</v>
      </c>
      <c r="BP25" s="15">
        <v>0.61302058710704599</v>
      </c>
      <c r="BQ25" s="15">
        <v>6.9890952172015242E-2</v>
      </c>
      <c r="BR25" s="15">
        <v>0.87773522324402786</v>
      </c>
      <c r="BS25" s="15">
        <v>0.69060330636883183</v>
      </c>
      <c r="BT25" s="15">
        <v>8.846839836110798E-2</v>
      </c>
      <c r="BU25" s="15">
        <v>0.62325498459972917</v>
      </c>
      <c r="BV25" s="15">
        <v>0.14970975278371446</v>
      </c>
      <c r="BW25" s="15">
        <v>0.39759880416278082</v>
      </c>
      <c r="BX25" s="43">
        <v>0.70514166922670274</v>
      </c>
    </row>
    <row r="26" spans="2:76" ht="15" customHeight="1" x14ac:dyDescent="0.35">
      <c r="B26" s="42">
        <v>0.68320183243644927</v>
      </c>
      <c r="C26" s="15">
        <v>0.51484651578703744</v>
      </c>
      <c r="D26" s="15">
        <v>0.28410510904658381</v>
      </c>
      <c r="E26" s="15">
        <v>0.57946130076586189</v>
      </c>
      <c r="F26" s="15">
        <v>0.12893105684502526</v>
      </c>
      <c r="G26" s="15">
        <v>0.76620100218253551</v>
      </c>
      <c r="H26" s="15">
        <v>0.48922125766852653</v>
      </c>
      <c r="I26" s="15">
        <v>0.57689534684514143</v>
      </c>
      <c r="J26" s="15">
        <v>0.29488401823078958</v>
      </c>
      <c r="K26" s="15">
        <v>0.59597597466470176</v>
      </c>
      <c r="L26" s="15">
        <v>0.90030702309539867</v>
      </c>
      <c r="M26" s="15">
        <v>0.50121745324012035</v>
      </c>
      <c r="N26" s="15">
        <v>0.92832358420336414</v>
      </c>
      <c r="O26" s="15">
        <v>0.19829534389940595</v>
      </c>
      <c r="P26" s="15">
        <v>0.3455810462475829</v>
      </c>
      <c r="Q26" s="15">
        <v>0.6513799927898376</v>
      </c>
      <c r="R26" s="15">
        <v>0.33497040573496306</v>
      </c>
      <c r="S26" s="15">
        <v>0.62670307993794216</v>
      </c>
      <c r="T26" s="15">
        <v>0.92300767452222843</v>
      </c>
      <c r="U26" s="15">
        <v>0.14336941911036816</v>
      </c>
      <c r="V26" s="15">
        <v>0.4601576049200331</v>
      </c>
      <c r="W26" s="15">
        <v>0.60595976940163054</v>
      </c>
      <c r="X26" s="15">
        <v>0.94584373560900437</v>
      </c>
      <c r="Y26" s="15">
        <v>0.35301979698809616</v>
      </c>
      <c r="Z26" s="43">
        <v>0.57137870425321968</v>
      </c>
      <c r="AA26" s="42">
        <v>4.047211646646387E-2</v>
      </c>
      <c r="AB26" s="15">
        <v>0.61045888905669876</v>
      </c>
      <c r="AC26" s="15">
        <v>0.11707394360424861</v>
      </c>
      <c r="AD26" s="15">
        <v>0.89178673761065197</v>
      </c>
      <c r="AE26" s="15">
        <v>0.37837576280491347</v>
      </c>
      <c r="AF26" s="15">
        <v>9.0380179978409303E-2</v>
      </c>
      <c r="AG26" s="15">
        <v>0.52643242064966511</v>
      </c>
      <c r="AH26" s="15">
        <v>0.10591327058704425</v>
      </c>
      <c r="AI26" s="15">
        <v>6.7572369035139856E-2</v>
      </c>
      <c r="AJ26" s="15">
        <v>0.57097138528673153</v>
      </c>
      <c r="AK26" s="15">
        <v>0.16709038456076397</v>
      </c>
      <c r="AL26" s="15">
        <v>0.6667428162779574</v>
      </c>
      <c r="AM26" s="15">
        <v>0.84086875589438204</v>
      </c>
      <c r="AN26" s="15">
        <v>0.38345460413540444</v>
      </c>
      <c r="AO26" s="15">
        <v>0.21020564574401701</v>
      </c>
      <c r="AP26" s="15">
        <v>0.23427839061825817</v>
      </c>
      <c r="AQ26" s="15">
        <v>0.60506633326336956</v>
      </c>
      <c r="AR26" s="15">
        <v>7.2978583668592778E-2</v>
      </c>
      <c r="AS26" s="15">
        <v>9.7273364613909119E-2</v>
      </c>
      <c r="AT26" s="15">
        <v>0.69693295827121049</v>
      </c>
      <c r="AU26" s="15">
        <v>0.7943465284092931</v>
      </c>
      <c r="AV26" s="15">
        <v>0.68568959712780542</v>
      </c>
      <c r="AW26" s="15">
        <v>0.56216581148997047</v>
      </c>
      <c r="AX26" s="15">
        <v>0.93415134206283834</v>
      </c>
      <c r="AY26" s="43">
        <v>6.6438434880678909E-2</v>
      </c>
      <c r="AZ26" s="42">
        <v>5.7939878932253941E-2</v>
      </c>
      <c r="BA26" s="15">
        <v>0.56964519223034371</v>
      </c>
      <c r="BB26" s="15">
        <v>0.69893427134816011</v>
      </c>
      <c r="BC26" s="15">
        <v>0.52710629673078668</v>
      </c>
      <c r="BD26" s="15">
        <v>0.86926858709851063</v>
      </c>
      <c r="BE26" s="15">
        <v>0.84906830041526349</v>
      </c>
      <c r="BF26" s="15">
        <v>0.84644257805539502</v>
      </c>
      <c r="BG26" s="15">
        <v>8.0803395023099855E-2</v>
      </c>
      <c r="BH26" s="15">
        <v>0.67583575182702416</v>
      </c>
      <c r="BI26" s="15">
        <v>0.47335268264273178</v>
      </c>
      <c r="BJ26" s="15">
        <v>0.85411349411320647</v>
      </c>
      <c r="BK26" s="15">
        <v>0.36244883013971552</v>
      </c>
      <c r="BL26" s="15">
        <v>0.74507754276964189</v>
      </c>
      <c r="BM26" s="15">
        <v>0.55865593727557228</v>
      </c>
      <c r="BN26" s="15">
        <v>5.9879175415840424E-2</v>
      </c>
      <c r="BO26" s="15">
        <v>0.9007797610511763</v>
      </c>
      <c r="BP26" s="15">
        <v>0.74716315196620342</v>
      </c>
      <c r="BQ26" s="15">
        <v>0.92294185446638433</v>
      </c>
      <c r="BR26" s="15">
        <v>0.61037786261932159</v>
      </c>
      <c r="BS26" s="15">
        <v>0.64277804678798867</v>
      </c>
      <c r="BT26" s="15">
        <v>0.20503099086803711</v>
      </c>
      <c r="BU26" s="15">
        <v>0.88055917202636147</v>
      </c>
      <c r="BV26" s="15">
        <v>3.7625802821186216E-2</v>
      </c>
      <c r="BW26" s="15">
        <v>0.37961686644469883</v>
      </c>
      <c r="BX26" s="43">
        <v>0.36219422304599591</v>
      </c>
    </row>
    <row r="27" spans="2:76" ht="15" customHeight="1" x14ac:dyDescent="0.35">
      <c r="B27" s="42">
        <v>0.5079528584098314</v>
      </c>
      <c r="C27" s="15">
        <v>0.52546280436734927</v>
      </c>
      <c r="D27" s="15">
        <v>0.87290551726413013</v>
      </c>
      <c r="E27" s="15">
        <v>0.31640198354638271</v>
      </c>
      <c r="F27" s="15">
        <v>0.1323211723221297</v>
      </c>
      <c r="G27" s="15">
        <v>0.24695721989742447</v>
      </c>
      <c r="H27" s="15">
        <v>0.44258057721891197</v>
      </c>
      <c r="I27" s="15">
        <v>0.77429955360443858</v>
      </c>
      <c r="J27" s="15">
        <v>0.89606081884177147</v>
      </c>
      <c r="K27" s="15">
        <v>0.90322633997925483</v>
      </c>
      <c r="L27" s="15">
        <v>2.9458508637391301E-2</v>
      </c>
      <c r="M27" s="15">
        <v>0.60187537380532519</v>
      </c>
      <c r="N27" s="15">
        <v>0.33803318362101531</v>
      </c>
      <c r="O27" s="15">
        <v>0.95283936458657292</v>
      </c>
      <c r="P27" s="15">
        <v>0.55863026586246856</v>
      </c>
      <c r="Q27" s="15">
        <v>0.57682551821708228</v>
      </c>
      <c r="R27" s="15">
        <v>0.79425705289947601</v>
      </c>
      <c r="S27" s="15">
        <v>0.24066922182459194</v>
      </c>
      <c r="T27" s="15">
        <v>0.57792594728764435</v>
      </c>
      <c r="U27" s="15">
        <v>0.97054848189775822</v>
      </c>
      <c r="V27" s="15">
        <v>0.34714483655516104</v>
      </c>
      <c r="W27" s="15">
        <v>0.90430068182158163</v>
      </c>
      <c r="X27" s="15">
        <v>0.76388571771690716</v>
      </c>
      <c r="Y27" s="15">
        <v>0.48961055278673538</v>
      </c>
      <c r="Z27" s="43">
        <v>0.34647870222662336</v>
      </c>
      <c r="AA27" s="42">
        <v>0.69728181596306393</v>
      </c>
      <c r="AB27" s="15">
        <v>0.39912132144604184</v>
      </c>
      <c r="AC27" s="15">
        <v>0.9277561025717157</v>
      </c>
      <c r="AD27" s="15">
        <v>0.22419419812555141</v>
      </c>
      <c r="AE27" s="15">
        <v>0.7107259322738938</v>
      </c>
      <c r="AF27" s="15">
        <v>0.9611496446773623</v>
      </c>
      <c r="AG27" s="15">
        <v>0.71420757568319948</v>
      </c>
      <c r="AH27" s="15">
        <v>0.1122928778921588</v>
      </c>
      <c r="AI27" s="15">
        <v>1.08607970286555E-2</v>
      </c>
      <c r="AJ27" s="15">
        <v>0.756055552727252</v>
      </c>
      <c r="AK27" s="15">
        <v>0.69531631711232367</v>
      </c>
      <c r="AL27" s="15">
        <v>0.90546722541774305</v>
      </c>
      <c r="AM27" s="15">
        <v>0.99790335869709412</v>
      </c>
      <c r="AN27" s="15">
        <v>0.79507131714081525</v>
      </c>
      <c r="AO27" s="15">
        <v>0.17752331889338724</v>
      </c>
      <c r="AP27" s="15">
        <v>0.94819614955134068</v>
      </c>
      <c r="AQ27" s="15">
        <v>0.16693889862815414</v>
      </c>
      <c r="AR27" s="15">
        <v>0.36497423984285249</v>
      </c>
      <c r="AS27" s="15">
        <v>0.77478662576082691</v>
      </c>
      <c r="AT27" s="15">
        <v>0.49923565808306247</v>
      </c>
      <c r="AU27" s="15">
        <v>0.1469659158554657</v>
      </c>
      <c r="AV27" s="15">
        <v>0.89391637932928436</v>
      </c>
      <c r="AW27" s="15">
        <v>0.52937148254170174</v>
      </c>
      <c r="AX27" s="15">
        <v>0.68653150477794456</v>
      </c>
      <c r="AY27" s="43">
        <v>0.18945226795078429</v>
      </c>
      <c r="AZ27" s="42">
        <v>0.55004663569538814</v>
      </c>
      <c r="BA27" s="15">
        <v>0.72496338797141158</v>
      </c>
      <c r="BB27" s="15">
        <v>0.8951468748192235</v>
      </c>
      <c r="BC27" s="15">
        <v>0.29932111485184276</v>
      </c>
      <c r="BD27" s="15">
        <v>9.2706979426492309E-2</v>
      </c>
      <c r="BE27" s="15">
        <v>0.1791948886145468</v>
      </c>
      <c r="BF27" s="15">
        <v>0.33543403364019209</v>
      </c>
      <c r="BG27" s="15">
        <v>0.20484683452537444</v>
      </c>
      <c r="BH27" s="15">
        <v>0.55024574389349346</v>
      </c>
      <c r="BI27" s="15">
        <v>0.69740581348936603</v>
      </c>
      <c r="BJ27" s="15">
        <v>0.98996055408501438</v>
      </c>
      <c r="BK27" s="15">
        <v>0.86502206375696244</v>
      </c>
      <c r="BL27" s="15">
        <v>0.92126414802031287</v>
      </c>
      <c r="BM27" s="15">
        <v>0.31283205045185469</v>
      </c>
      <c r="BN27" s="15">
        <v>2.2375162158845385E-2</v>
      </c>
      <c r="BO27" s="15">
        <v>0.59058253850571418</v>
      </c>
      <c r="BP27" s="15">
        <v>0.52816538703232774</v>
      </c>
      <c r="BQ27" s="15">
        <v>0.3900867428901148</v>
      </c>
      <c r="BR27" s="15">
        <v>0.37563455677268054</v>
      </c>
      <c r="BS27" s="15">
        <v>3.1003647580440719E-2</v>
      </c>
      <c r="BT27" s="15">
        <v>0.59274330612147308</v>
      </c>
      <c r="BU27" s="15">
        <v>0.25616308101748186</v>
      </c>
      <c r="BV27" s="15">
        <v>0.17129176810836522</v>
      </c>
      <c r="BW27" s="15">
        <v>0.86679922057839409</v>
      </c>
      <c r="BX27" s="43">
        <v>0.15432657353665535</v>
      </c>
    </row>
    <row r="28" spans="2:76" ht="15" customHeight="1" x14ac:dyDescent="0.35">
      <c r="B28" s="42">
        <v>0.45683247845961894</v>
      </c>
      <c r="C28" s="15">
        <v>4.2636337526102963E-5</v>
      </c>
      <c r="D28" s="15">
        <v>0.46453925628116433</v>
      </c>
      <c r="E28" s="15">
        <v>0.2508350573480701</v>
      </c>
      <c r="F28" s="15">
        <v>0.90983959701789074</v>
      </c>
      <c r="G28" s="15">
        <v>0.8314934224698538</v>
      </c>
      <c r="H28" s="15">
        <v>0.58185430693120621</v>
      </c>
      <c r="I28" s="15">
        <v>0.34167170319847129</v>
      </c>
      <c r="J28" s="15">
        <v>7.588407544319653E-2</v>
      </c>
      <c r="K28" s="15">
        <v>0.92323969615826729</v>
      </c>
      <c r="L28" s="15">
        <v>0.48880697572461129</v>
      </c>
      <c r="M28" s="15">
        <v>0.19026627722899958</v>
      </c>
      <c r="N28" s="15">
        <v>0.19012203663236982</v>
      </c>
      <c r="O28" s="15">
        <v>0.74545636392223524</v>
      </c>
      <c r="P28" s="15">
        <v>0.48218970345412726</v>
      </c>
      <c r="Q28" s="15">
        <v>0.77223809794950404</v>
      </c>
      <c r="R28" s="15">
        <v>0.36966587304938292</v>
      </c>
      <c r="S28" s="15">
        <v>0.13518013931134321</v>
      </c>
      <c r="T28" s="15">
        <v>0.56788087290565747</v>
      </c>
      <c r="U28" s="15">
        <v>0.37453003950463348</v>
      </c>
      <c r="V28" s="15">
        <v>0.61840118536484356</v>
      </c>
      <c r="W28" s="15">
        <v>0.25545244675136558</v>
      </c>
      <c r="X28" s="15">
        <v>0.36753125901464279</v>
      </c>
      <c r="Y28" s="15">
        <v>0.84590810947509931</v>
      </c>
      <c r="Z28" s="43">
        <v>0.64463622919753116</v>
      </c>
      <c r="AA28" s="42">
        <v>0.38327474007347462</v>
      </c>
      <c r="AB28" s="15">
        <v>0.34486789390276373</v>
      </c>
      <c r="AC28" s="15">
        <v>0.77841347518543524</v>
      </c>
      <c r="AD28" s="15">
        <v>0.98419500800426174</v>
      </c>
      <c r="AE28" s="15">
        <v>0.61479635946299749</v>
      </c>
      <c r="AF28" s="15">
        <v>0.73080219194260321</v>
      </c>
      <c r="AG28" s="15">
        <v>0.78863444567377616</v>
      </c>
      <c r="AH28" s="15">
        <v>0.80361328169812307</v>
      </c>
      <c r="AI28" s="15">
        <v>0.27441570603317378</v>
      </c>
      <c r="AJ28" s="15">
        <v>0.61023620474804985</v>
      </c>
      <c r="AK28" s="15">
        <v>0.77418573511513677</v>
      </c>
      <c r="AL28" s="15">
        <v>0.43681656191635121</v>
      </c>
      <c r="AM28" s="15">
        <v>0.47226811957444237</v>
      </c>
      <c r="AN28" s="15">
        <v>0.29320285292239323</v>
      </c>
      <c r="AO28" s="15">
        <v>0.61818026645753521</v>
      </c>
      <c r="AP28" s="15">
        <v>0.59436191523031168</v>
      </c>
      <c r="AQ28" s="15">
        <v>0.93198875181481322</v>
      </c>
      <c r="AR28" s="15">
        <v>0.51986372331302111</v>
      </c>
      <c r="AS28" s="15">
        <v>0.44957648690847851</v>
      </c>
      <c r="AT28" s="15">
        <v>0.37553182882511416</v>
      </c>
      <c r="AU28" s="15">
        <v>0.4583345285384296</v>
      </c>
      <c r="AV28" s="15">
        <v>0.75581032926472358</v>
      </c>
      <c r="AW28" s="15">
        <v>0.24789643637297953</v>
      </c>
      <c r="AX28" s="15">
        <v>0.21112150935817742</v>
      </c>
      <c r="AY28" s="43">
        <v>0.26330569792781133</v>
      </c>
      <c r="AZ28" s="42">
        <v>0.69666426042508622</v>
      </c>
      <c r="BA28" s="15">
        <v>0.20870180999056431</v>
      </c>
      <c r="BB28" s="15">
        <v>0.99178409840865067</v>
      </c>
      <c r="BC28" s="15">
        <v>0.88575276710907547</v>
      </c>
      <c r="BD28" s="15">
        <v>0.66471462688855754</v>
      </c>
      <c r="BE28" s="15">
        <v>0.68747917457163943</v>
      </c>
      <c r="BF28" s="15">
        <v>0.60169002189333598</v>
      </c>
      <c r="BG28" s="15">
        <v>0.39403825837219675</v>
      </c>
      <c r="BH28" s="15">
        <v>0.62517908338224581</v>
      </c>
      <c r="BI28" s="15">
        <v>0.97064423320005544</v>
      </c>
      <c r="BJ28" s="15">
        <v>0.77802303429109276</v>
      </c>
      <c r="BK28" s="15">
        <v>0.96451765552628677</v>
      </c>
      <c r="BL28" s="15">
        <v>0.31676927789955112</v>
      </c>
      <c r="BM28" s="15">
        <v>0.43267885288554575</v>
      </c>
      <c r="BN28" s="15">
        <v>0.42566413834815331</v>
      </c>
      <c r="BO28" s="15">
        <v>0.9680760715888278</v>
      </c>
      <c r="BP28" s="15">
        <v>0.85202446950735733</v>
      </c>
      <c r="BQ28" s="15">
        <v>0.97065748664024187</v>
      </c>
      <c r="BR28" s="15">
        <v>0.42707467283565159</v>
      </c>
      <c r="BS28" s="15">
        <v>0.11071054711588102</v>
      </c>
      <c r="BT28" s="15">
        <v>0.26360919705555053</v>
      </c>
      <c r="BU28" s="15">
        <v>0.60586092338635944</v>
      </c>
      <c r="BV28" s="15">
        <v>0.15432848396304388</v>
      </c>
      <c r="BW28" s="15">
        <v>0.15664775336553438</v>
      </c>
      <c r="BX28" s="43">
        <v>0.49715443259336412</v>
      </c>
    </row>
    <row r="29" spans="2:76" ht="15" customHeight="1" x14ac:dyDescent="0.35">
      <c r="B29" s="42">
        <v>0.48284926298708575</v>
      </c>
      <c r="C29" s="15">
        <v>0.74280994747221296</v>
      </c>
      <c r="D29" s="15">
        <v>0.89264957013071766</v>
      </c>
      <c r="E29" s="15">
        <v>0.24303693475333588</v>
      </c>
      <c r="F29" s="15">
        <v>0.54135064452731341</v>
      </c>
      <c r="G29" s="15">
        <v>0.95717703663851239</v>
      </c>
      <c r="H29" s="15">
        <v>9.4957515020007266E-2</v>
      </c>
      <c r="I29" s="15">
        <v>0.69169451521475478</v>
      </c>
      <c r="J29" s="15">
        <v>0.97218028318280203</v>
      </c>
      <c r="K29" s="15">
        <v>0.4280124009804992</v>
      </c>
      <c r="L29" s="15">
        <v>0.28256607141276269</v>
      </c>
      <c r="M29" s="15">
        <v>0.66973699447358337</v>
      </c>
      <c r="N29" s="15">
        <v>0.51643692624933479</v>
      </c>
      <c r="O29" s="15">
        <v>0.378418155096509</v>
      </c>
      <c r="P29" s="15">
        <v>0.4328488695528846</v>
      </c>
      <c r="Q29" s="15">
        <v>0.61689865095922625</v>
      </c>
      <c r="R29" s="15">
        <v>0.60211189958668587</v>
      </c>
      <c r="S29" s="15">
        <v>0.29241519991963405</v>
      </c>
      <c r="T29" s="15">
        <v>0.41619926627184489</v>
      </c>
      <c r="U29" s="15">
        <v>0.4896177224064705</v>
      </c>
      <c r="V29" s="15">
        <v>0.32371251401514922</v>
      </c>
      <c r="W29" s="15">
        <v>0.39528070196040721</v>
      </c>
      <c r="X29" s="15">
        <v>0.24439630235101517</v>
      </c>
      <c r="Y29" s="15">
        <v>9.9831574030121217E-2</v>
      </c>
      <c r="Z29" s="43">
        <v>7.2787812340315949E-2</v>
      </c>
      <c r="AA29" s="42">
        <v>0.31618343539657912</v>
      </c>
      <c r="AB29" s="15">
        <v>0.21409552370837548</v>
      </c>
      <c r="AC29" s="15">
        <v>0.33197796026030635</v>
      </c>
      <c r="AD29" s="15">
        <v>0.82100981135719853</v>
      </c>
      <c r="AE29" s="15">
        <v>0.34964771939796435</v>
      </c>
      <c r="AF29" s="15">
        <v>0.88818460947017008</v>
      </c>
      <c r="AG29" s="15">
        <v>0.2276538909328496</v>
      </c>
      <c r="AH29" s="15">
        <v>0.61660741426228016</v>
      </c>
      <c r="AI29" s="15">
        <v>0.5696771171352295</v>
      </c>
      <c r="AJ29" s="15">
        <v>0.41530934490797844</v>
      </c>
      <c r="AK29" s="15">
        <v>0.48115570209294078</v>
      </c>
      <c r="AL29" s="15">
        <v>9.6986738199096978E-2</v>
      </c>
      <c r="AM29" s="15">
        <v>0.66388071225715328</v>
      </c>
      <c r="AN29" s="15">
        <v>0.13062232092109771</v>
      </c>
      <c r="AO29" s="15">
        <v>0.43512442044424393</v>
      </c>
      <c r="AP29" s="15">
        <v>0.20594841459437463</v>
      </c>
      <c r="AQ29" s="15">
        <v>0.55406941650722319</v>
      </c>
      <c r="AR29" s="15">
        <v>6.0130767585232503E-3</v>
      </c>
      <c r="AS29" s="15">
        <v>0.18211865333577415</v>
      </c>
      <c r="AT29" s="15">
        <v>0.44055234296772194</v>
      </c>
      <c r="AU29" s="15">
        <v>0.36434906683886048</v>
      </c>
      <c r="AV29" s="15">
        <v>0.88585170174716321</v>
      </c>
      <c r="AW29" s="15">
        <v>0.18576412352285354</v>
      </c>
      <c r="AX29" s="15">
        <v>0.56221649491063908</v>
      </c>
      <c r="AY29" s="43">
        <v>0.48151438407950353</v>
      </c>
      <c r="AZ29" s="42">
        <v>0.78216577009225619</v>
      </c>
      <c r="BA29" s="15">
        <v>0.54015270095774615</v>
      </c>
      <c r="BB29" s="15">
        <v>0.26754856893696921</v>
      </c>
      <c r="BC29" s="15">
        <v>0.84397692139745606</v>
      </c>
      <c r="BD29" s="15">
        <v>0.86148671019019174</v>
      </c>
      <c r="BE29" s="15">
        <v>0.28247461029731524</v>
      </c>
      <c r="BF29" s="15">
        <v>0.47547407060351821</v>
      </c>
      <c r="BG29" s="15">
        <v>0.31938733257680496</v>
      </c>
      <c r="BH29" s="15">
        <v>0.25562553686487033</v>
      </c>
      <c r="BI29" s="15">
        <v>0.90030531424649918</v>
      </c>
      <c r="BJ29" s="15">
        <v>0.7132756034336668</v>
      </c>
      <c r="BK29" s="15">
        <v>0.43348943804701978</v>
      </c>
      <c r="BL29" s="15">
        <v>0.53751740359828137</v>
      </c>
      <c r="BM29" s="15">
        <v>0.20385910713700406</v>
      </c>
      <c r="BN29" s="15">
        <v>0.10965008071639226</v>
      </c>
      <c r="BO29" s="15">
        <v>0.60548941554846347</v>
      </c>
      <c r="BP29" s="15">
        <v>0.3761456935198596</v>
      </c>
      <c r="BQ29" s="15">
        <v>0.18203381520363104</v>
      </c>
      <c r="BR29" s="15">
        <v>0.52187182270943977</v>
      </c>
      <c r="BS29" s="15">
        <v>0.2913713077240917</v>
      </c>
      <c r="BT29" s="15">
        <v>0.57012757202588538</v>
      </c>
      <c r="BU29" s="15">
        <v>0.7674846145805847</v>
      </c>
      <c r="BV29" s="15">
        <v>0.56444123151867243</v>
      </c>
      <c r="BW29" s="15">
        <v>0.2223974881811116</v>
      </c>
      <c r="BX29" s="43">
        <v>0.57622173064048088</v>
      </c>
    </row>
    <row r="30" spans="2:76" ht="15" customHeight="1" x14ac:dyDescent="0.35">
      <c r="B30" s="42">
        <v>0.63478504234073285</v>
      </c>
      <c r="C30" s="15">
        <v>0.60237583328995614</v>
      </c>
      <c r="D30" s="15">
        <v>0.35448259519915071</v>
      </c>
      <c r="E30" s="15">
        <v>0.78436096820123713</v>
      </c>
      <c r="F30" s="15">
        <v>0.83330227754401642</v>
      </c>
      <c r="G30" s="15">
        <v>0.93995977416157661</v>
      </c>
      <c r="H30" s="15">
        <v>0.34166693661625613</v>
      </c>
      <c r="I30" s="15">
        <v>0.75806621478375347</v>
      </c>
      <c r="J30" s="15">
        <v>0.53923068977652822</v>
      </c>
      <c r="K30" s="15">
        <v>0.77946648732111201</v>
      </c>
      <c r="L30" s="15">
        <v>0.92797584596111982</v>
      </c>
      <c r="M30" s="15">
        <v>0.29263129194109272</v>
      </c>
      <c r="N30" s="15">
        <v>0.87302321179618525</v>
      </c>
      <c r="O30" s="15">
        <v>0.50113185168098728</v>
      </c>
      <c r="P30" s="15">
        <v>0.38380068951654744</v>
      </c>
      <c r="Q30" s="15">
        <v>0.74495151647743763</v>
      </c>
      <c r="R30" s="15">
        <v>0.63162232562869602</v>
      </c>
      <c r="S30" s="15">
        <v>6.9814524649529752E-2</v>
      </c>
      <c r="T30" s="15">
        <v>0.5366475899889126</v>
      </c>
      <c r="U30" s="15">
        <v>0.51142516286542539</v>
      </c>
      <c r="V30" s="15">
        <v>0.94622687603092626</v>
      </c>
      <c r="W30" s="15">
        <v>0.44343942551404147</v>
      </c>
      <c r="X30" s="15">
        <v>0.77824555895083125</v>
      </c>
      <c r="Y30" s="15">
        <v>0.22811146673838434</v>
      </c>
      <c r="Z30" s="43">
        <v>0.25547763105719734</v>
      </c>
      <c r="AA30" s="42">
        <v>0.70500031893918391</v>
      </c>
      <c r="AB30" s="15">
        <v>0.32280583156034726</v>
      </c>
      <c r="AC30" s="15">
        <v>0.23426256810544088</v>
      </c>
      <c r="AD30" s="15">
        <v>0.28673044194337505</v>
      </c>
      <c r="AE30" s="15">
        <v>0.350780732312857</v>
      </c>
      <c r="AF30" s="15">
        <v>0.99870902395448835</v>
      </c>
      <c r="AG30" s="15">
        <v>0.68137807464891742</v>
      </c>
      <c r="AH30" s="15">
        <v>0.82098729213946364</v>
      </c>
      <c r="AI30" s="15">
        <v>0.62720680938892448</v>
      </c>
      <c r="AJ30" s="15">
        <v>0.1707096986300044</v>
      </c>
      <c r="AK30" s="15">
        <v>0.17224957755976922</v>
      </c>
      <c r="AL30" s="15">
        <v>0.11540578637527921</v>
      </c>
      <c r="AM30" s="15">
        <v>0.84171865421471137</v>
      </c>
      <c r="AN30" s="15">
        <v>9.0528292026493928E-2</v>
      </c>
      <c r="AO30" s="15">
        <v>0.82016534425198995</v>
      </c>
      <c r="AP30" s="15">
        <v>0.33305936395463853</v>
      </c>
      <c r="AQ30" s="15">
        <v>8.3809039061594204E-2</v>
      </c>
      <c r="AR30" s="15">
        <v>0.73380627129708187</v>
      </c>
      <c r="AS30" s="15">
        <v>0.56107809894480254</v>
      </c>
      <c r="AT30" s="15">
        <v>0.81948177174008807</v>
      </c>
      <c r="AU30" s="15">
        <v>0.28805585423896685</v>
      </c>
      <c r="AV30" s="15">
        <v>0.99462778972564514</v>
      </c>
      <c r="AW30" s="15">
        <v>0.22182746266175357</v>
      </c>
      <c r="AX30" s="15">
        <v>0.1327086998224144</v>
      </c>
      <c r="AY30" s="43">
        <v>0.83344273670228586</v>
      </c>
      <c r="AZ30" s="42">
        <v>0.69788448023890115</v>
      </c>
      <c r="BA30" s="15">
        <v>0.91992379899541454</v>
      </c>
      <c r="BB30" s="15">
        <v>0.57336220736908461</v>
      </c>
      <c r="BC30" s="15">
        <v>0.56854665020672124</v>
      </c>
      <c r="BD30" s="15">
        <v>0.1673382269125907</v>
      </c>
      <c r="BE30" s="15">
        <v>0.28771773121051536</v>
      </c>
      <c r="BF30" s="15">
        <v>0.84741405793967373</v>
      </c>
      <c r="BG30" s="15">
        <v>0.51087013891531341</v>
      </c>
      <c r="BH30" s="15">
        <v>0.20450126303572991</v>
      </c>
      <c r="BI30" s="15">
        <v>0.47303003380092745</v>
      </c>
      <c r="BJ30" s="15">
        <v>0.92215022207765507</v>
      </c>
      <c r="BK30" s="15">
        <v>6.0675670203988674E-2</v>
      </c>
      <c r="BL30" s="15">
        <v>0.922926993652042</v>
      </c>
      <c r="BM30" s="15">
        <v>0.7846256969089247</v>
      </c>
      <c r="BN30" s="15">
        <v>0.14739441827941213</v>
      </c>
      <c r="BO30" s="15">
        <v>0.40571832183328371</v>
      </c>
      <c r="BP30" s="15">
        <v>0.79465835980576005</v>
      </c>
      <c r="BQ30" s="15">
        <v>0.54460356174408453</v>
      </c>
      <c r="BR30" s="15">
        <v>0.95788401673633417</v>
      </c>
      <c r="BS30" s="15">
        <v>0.46958784243858687</v>
      </c>
      <c r="BT30" s="15">
        <v>0.764679866602192</v>
      </c>
      <c r="BU30" s="15">
        <v>0.29336500593765358</v>
      </c>
      <c r="BV30" s="15">
        <v>0.81682391650563302</v>
      </c>
      <c r="BW30" s="15">
        <v>0.50254271939954065</v>
      </c>
      <c r="BX30" s="43">
        <v>4.0169907865543308E-2</v>
      </c>
    </row>
    <row r="31" spans="2:76" ht="15" customHeight="1" x14ac:dyDescent="0.35">
      <c r="B31" s="42">
        <v>0.28917997406482421</v>
      </c>
      <c r="C31" s="15">
        <v>0.70923770223334748</v>
      </c>
      <c r="D31" s="15">
        <v>0.64057763749268637</v>
      </c>
      <c r="E31" s="15">
        <v>0.56393167814864253</v>
      </c>
      <c r="F31" s="15">
        <v>0.99536247911895182</v>
      </c>
      <c r="G31" s="15">
        <v>0.95969362306767914</v>
      </c>
      <c r="H31" s="15">
        <v>8.3297849870758389E-2</v>
      </c>
      <c r="I31" s="15">
        <v>1.6493546264191306E-2</v>
      </c>
      <c r="J31" s="15">
        <v>0.11851154941337094</v>
      </c>
      <c r="K31" s="15">
        <v>0.89182437470353637</v>
      </c>
      <c r="L31" s="15">
        <v>0.79322184477028157</v>
      </c>
      <c r="M31" s="15">
        <v>0.62395971609054612</v>
      </c>
      <c r="N31" s="15">
        <v>0.12418535647011419</v>
      </c>
      <c r="O31" s="15">
        <v>0.69068242396982371</v>
      </c>
      <c r="P31" s="15">
        <v>9.9271136256373294E-2</v>
      </c>
      <c r="Q31" s="15">
        <v>0.94373619328794156</v>
      </c>
      <c r="R31" s="15">
        <v>0.43058114846237949</v>
      </c>
      <c r="S31" s="15">
        <v>0.91939882419746455</v>
      </c>
      <c r="T31" s="15">
        <v>0.3631961053825411</v>
      </c>
      <c r="U31" s="15">
        <v>0.18436010106444445</v>
      </c>
      <c r="V31" s="15">
        <v>0.31178445242558961</v>
      </c>
      <c r="W31" s="15">
        <v>0.20692988192290418</v>
      </c>
      <c r="X31" s="15">
        <v>0.19068000074689251</v>
      </c>
      <c r="Y31" s="15">
        <v>0.53292556311827</v>
      </c>
      <c r="Z31" s="43">
        <v>2.020570115854925E-2</v>
      </c>
      <c r="AA31" s="42">
        <v>0.53874503306227584</v>
      </c>
      <c r="AB31" s="15">
        <v>0.29957614319131853</v>
      </c>
      <c r="AC31" s="15">
        <v>0.57622527638394172</v>
      </c>
      <c r="AD31" s="15">
        <v>0.66528247215180469</v>
      </c>
      <c r="AE31" s="15">
        <v>0.74414448512757181</v>
      </c>
      <c r="AF31" s="15">
        <v>0.9482165150856211</v>
      </c>
      <c r="AG31" s="15">
        <v>0.16626245212363566</v>
      </c>
      <c r="AH31" s="15">
        <v>0.99081128524961981</v>
      </c>
      <c r="AI31" s="15">
        <v>7.7033339663399314E-3</v>
      </c>
      <c r="AJ31" s="15">
        <v>0.48096884374798576</v>
      </c>
      <c r="AK31" s="15">
        <v>0.33769694215275592</v>
      </c>
      <c r="AL31" s="15">
        <v>0.87596404236100067</v>
      </c>
      <c r="AM31" s="15">
        <v>0.83019454174928309</v>
      </c>
      <c r="AN31" s="15">
        <v>9.1716503445065656E-2</v>
      </c>
      <c r="AO31" s="15">
        <v>0.20267871464204645</v>
      </c>
      <c r="AP31" s="15">
        <v>0.79925043719896594</v>
      </c>
      <c r="AQ31" s="15">
        <v>0.62862488191341981</v>
      </c>
      <c r="AR31" s="15">
        <v>0.30386097651020871</v>
      </c>
      <c r="AS31" s="15">
        <v>0.75944977495561161</v>
      </c>
      <c r="AT31" s="15">
        <v>0.94881762701103034</v>
      </c>
      <c r="AU31" s="15">
        <v>0.23554161113987893</v>
      </c>
      <c r="AV31" s="15">
        <v>0.80314106571707411</v>
      </c>
      <c r="AW31" s="15">
        <v>0.51986319712204787</v>
      </c>
      <c r="AX31" s="15">
        <v>0.72159153102179552</v>
      </c>
      <c r="AY31" s="43">
        <v>0.75866657330327991</v>
      </c>
      <c r="AZ31" s="42">
        <v>0.50212120042118846</v>
      </c>
      <c r="BA31" s="15">
        <v>0.67830983668689726</v>
      </c>
      <c r="BB31" s="15">
        <v>0.28466405645778758</v>
      </c>
      <c r="BC31" s="15">
        <v>0.69327812226523933</v>
      </c>
      <c r="BD31" s="15">
        <v>0.24928207487966614</v>
      </c>
      <c r="BE31" s="15">
        <v>0.88877272515981443</v>
      </c>
      <c r="BF31" s="15">
        <v>0.4914166376054252</v>
      </c>
      <c r="BG31" s="15">
        <v>0.21735959826612916</v>
      </c>
      <c r="BH31" s="15">
        <v>0.22438662766386286</v>
      </c>
      <c r="BI31" s="15">
        <v>0.26411562614109751</v>
      </c>
      <c r="BJ31" s="15">
        <v>0.53806363269211799</v>
      </c>
      <c r="BK31" s="15">
        <v>0.96948415241394614</v>
      </c>
      <c r="BL31" s="15">
        <v>0.28218165557678365</v>
      </c>
      <c r="BM31" s="15">
        <v>0.44594462458110407</v>
      </c>
      <c r="BN31" s="15">
        <v>0.75033481199733121</v>
      </c>
      <c r="BO31" s="15">
        <v>0.41925113662085989</v>
      </c>
      <c r="BP31" s="15">
        <v>0.8020534122220585</v>
      </c>
      <c r="BQ31" s="15">
        <v>0.25260642957266577</v>
      </c>
      <c r="BR31" s="15">
        <v>0.99332811932617704</v>
      </c>
      <c r="BS31" s="15">
        <v>0.46080142131215784</v>
      </c>
      <c r="BT31" s="15">
        <v>0.61961444757073803</v>
      </c>
      <c r="BU31" s="15">
        <v>5.2815211727153089E-2</v>
      </c>
      <c r="BV31" s="15">
        <v>0.84049095097279403</v>
      </c>
      <c r="BW31" s="15">
        <v>0.90706785351990415</v>
      </c>
      <c r="BX31" s="43">
        <v>0.19737387481881241</v>
      </c>
    </row>
    <row r="32" spans="2:76" ht="15" customHeight="1" x14ac:dyDescent="0.35">
      <c r="B32" s="42">
        <v>0.76082776180759537</v>
      </c>
      <c r="C32" s="15">
        <v>0.86061485740420163</v>
      </c>
      <c r="D32" s="15">
        <v>0.83792306479898271</v>
      </c>
      <c r="E32" s="15">
        <v>0.86881935599509219</v>
      </c>
      <c r="F32" s="15">
        <v>0.37106065331514448</v>
      </c>
      <c r="G32" s="15">
        <v>2.9613296946289558E-2</v>
      </c>
      <c r="H32" s="15">
        <v>0.12480541955850555</v>
      </c>
      <c r="I32" s="15">
        <v>0.61590528451388638</v>
      </c>
      <c r="J32" s="15">
        <v>0.95213392787307194</v>
      </c>
      <c r="K32" s="15">
        <v>0.58845332135655359</v>
      </c>
      <c r="L32" s="15">
        <v>0.99029749924836885</v>
      </c>
      <c r="M32" s="15">
        <v>0.62591291184471187</v>
      </c>
      <c r="N32" s="15">
        <v>0.61806518067950444</v>
      </c>
      <c r="O32" s="15">
        <v>4.6776205486813716E-2</v>
      </c>
      <c r="P32" s="15">
        <v>0.92759711922912813</v>
      </c>
      <c r="Q32" s="15">
        <v>0.10506026271358393</v>
      </c>
      <c r="R32" s="15">
        <v>0.29602017093470911</v>
      </c>
      <c r="S32" s="15">
        <v>9.0534479954314628E-2</v>
      </c>
      <c r="T32" s="15">
        <v>0.30603941442824889</v>
      </c>
      <c r="U32" s="15">
        <v>0.75158793453146011</v>
      </c>
      <c r="V32" s="15">
        <v>2.0361278905980384E-3</v>
      </c>
      <c r="W32" s="15">
        <v>0.27806819488566947</v>
      </c>
      <c r="X32" s="15">
        <v>0.2760335175232943</v>
      </c>
      <c r="Y32" s="15">
        <v>0.54841722025987538</v>
      </c>
      <c r="Z32" s="43">
        <v>0.3923116303804276</v>
      </c>
      <c r="AA32" s="42">
        <v>0.97766994892683512</v>
      </c>
      <c r="AB32" s="15">
        <v>0.48940833229598257</v>
      </c>
      <c r="AC32" s="15">
        <v>0.78352423027972862</v>
      </c>
      <c r="AD32" s="15">
        <v>0.39591895506832708</v>
      </c>
      <c r="AE32" s="15">
        <v>0.16392467104938147</v>
      </c>
      <c r="AF32" s="15">
        <v>0.66817876883299654</v>
      </c>
      <c r="AG32" s="15">
        <v>2.5782146761609059E-2</v>
      </c>
      <c r="AH32" s="15">
        <v>0.19565317981132035</v>
      </c>
      <c r="AI32" s="15">
        <v>0.85969761123862354</v>
      </c>
      <c r="AJ32" s="15">
        <v>0.6296045450195602</v>
      </c>
      <c r="AK32" s="15">
        <v>0.22278706056950914</v>
      </c>
      <c r="AL32" s="15">
        <v>0.7879187505226537</v>
      </c>
      <c r="AM32" s="15">
        <v>0.90624038202129242</v>
      </c>
      <c r="AN32" s="15">
        <v>5.0626931543316767E-2</v>
      </c>
      <c r="AO32" s="15">
        <v>0.47642470537179105</v>
      </c>
      <c r="AP32" s="15">
        <v>0.18423614356358531</v>
      </c>
      <c r="AQ32" s="15">
        <v>0.9738493208044815</v>
      </c>
      <c r="AR32" s="15">
        <v>0.45024442946661514</v>
      </c>
      <c r="AS32" s="15">
        <v>0.42264771875637797</v>
      </c>
      <c r="AT32" s="15">
        <v>8.9889437816297324E-3</v>
      </c>
      <c r="AU32" s="15">
        <v>0.53320182498697777</v>
      </c>
      <c r="AV32" s="15">
        <v>0.4188625054771683</v>
      </c>
      <c r="AW32" s="15">
        <v>0.4924872744458455</v>
      </c>
      <c r="AX32" s="15">
        <v>0.36297079250554121</v>
      </c>
      <c r="AY32" s="43">
        <v>0.34971424541772667</v>
      </c>
      <c r="AZ32" s="42">
        <v>0.30998389569326479</v>
      </c>
      <c r="BA32" s="15">
        <v>0.84161786771079228</v>
      </c>
      <c r="BB32" s="15">
        <v>0.77689394928159949</v>
      </c>
      <c r="BC32" s="15">
        <v>0.55256634467465338</v>
      </c>
      <c r="BD32" s="15">
        <v>0.54699561403137809</v>
      </c>
      <c r="BE32" s="15">
        <v>0.881764789011933</v>
      </c>
      <c r="BF32" s="15">
        <v>0.83161594914103087</v>
      </c>
      <c r="BG32" s="15">
        <v>0.6414722621905341</v>
      </c>
      <c r="BH32" s="15">
        <v>0.62275641312706398</v>
      </c>
      <c r="BI32" s="15">
        <v>0.87452735674323567</v>
      </c>
      <c r="BJ32" s="15">
        <v>0.4457431923948374</v>
      </c>
      <c r="BK32" s="15">
        <v>0.79657170708736136</v>
      </c>
      <c r="BL32" s="15">
        <v>0.1623385202150589</v>
      </c>
      <c r="BM32" s="15">
        <v>0.84427764105516501</v>
      </c>
      <c r="BN32" s="15">
        <v>0.63701978423024486</v>
      </c>
      <c r="BO32" s="15">
        <v>0.62629949093730553</v>
      </c>
      <c r="BP32" s="15">
        <v>0.19974740295329296</v>
      </c>
      <c r="BQ32" s="15">
        <v>0.94234859048984709</v>
      </c>
      <c r="BR32" s="15">
        <v>0.2169540171483868</v>
      </c>
      <c r="BS32" s="15">
        <v>0.75527837078446802</v>
      </c>
      <c r="BT32" s="15">
        <v>1.2422429688158432E-2</v>
      </c>
      <c r="BU32" s="15">
        <v>0.21140160712865375</v>
      </c>
      <c r="BV32" s="15">
        <v>0.3652711784247572</v>
      </c>
      <c r="BW32" s="15">
        <v>9.3393892568197856E-2</v>
      </c>
      <c r="BX32" s="43">
        <v>0.74395064448123827</v>
      </c>
    </row>
    <row r="33" spans="2:76" ht="15" customHeight="1" x14ac:dyDescent="0.35">
      <c r="B33" s="42">
        <v>0.43561187059490392</v>
      </c>
      <c r="C33" s="15">
        <v>0.71590771985891077</v>
      </c>
      <c r="D33" s="15">
        <v>4.0268078840472121E-2</v>
      </c>
      <c r="E33" s="15">
        <v>0.15608403962346484</v>
      </c>
      <c r="F33" s="15">
        <v>0.90673752922868367</v>
      </c>
      <c r="G33" s="15">
        <v>0.25210954718648126</v>
      </c>
      <c r="H33" s="15">
        <v>0.64479864452806379</v>
      </c>
      <c r="I33" s="15">
        <v>4.206655328312936E-2</v>
      </c>
      <c r="J33" s="15">
        <v>0.95319556214804946</v>
      </c>
      <c r="K33" s="15">
        <v>0.93749231584967396</v>
      </c>
      <c r="L33" s="15">
        <v>0.14880328773997142</v>
      </c>
      <c r="M33" s="15">
        <v>0.78060113811317355</v>
      </c>
      <c r="N33" s="15">
        <v>0.18612127184524851</v>
      </c>
      <c r="O33" s="15">
        <v>0.67299227243645043</v>
      </c>
      <c r="P33" s="15">
        <v>0.82295890598921717</v>
      </c>
      <c r="Q33" s="15">
        <v>0.16760106999981639</v>
      </c>
      <c r="R33" s="15">
        <v>4.5226526231288089E-2</v>
      </c>
      <c r="S33" s="15">
        <v>0.68702049481634053</v>
      </c>
      <c r="T33" s="15">
        <v>0.65143646183841419</v>
      </c>
      <c r="U33" s="15">
        <v>0.34729405481097519</v>
      </c>
      <c r="V33" s="15">
        <v>0.69747497100096312</v>
      </c>
      <c r="W33" s="15">
        <v>0.45393837639193479</v>
      </c>
      <c r="X33" s="15">
        <v>0.14508413078604609</v>
      </c>
      <c r="Y33" s="15">
        <v>0.58944008969543771</v>
      </c>
      <c r="Z33" s="43">
        <v>1.2772470878472553E-2</v>
      </c>
      <c r="AA33" s="42">
        <v>0.64264626219531329</v>
      </c>
      <c r="AB33" s="15">
        <v>2.5129249345195004E-2</v>
      </c>
      <c r="AC33" s="15">
        <v>0.66745527392531856</v>
      </c>
      <c r="AD33" s="15">
        <v>0.56720131083484082</v>
      </c>
      <c r="AE33" s="15">
        <v>0.71985644922601422</v>
      </c>
      <c r="AF33" s="15">
        <v>0.40280103576999227</v>
      </c>
      <c r="AG33" s="15">
        <v>0.49670910606305041</v>
      </c>
      <c r="AH33" s="15">
        <v>0.70142500378071304</v>
      </c>
      <c r="AI33" s="15">
        <v>0.53293885780385974</v>
      </c>
      <c r="AJ33" s="15">
        <v>0.87122896094844415</v>
      </c>
      <c r="AK33" s="15">
        <v>0.18045109315674979</v>
      </c>
      <c r="AL33" s="15">
        <v>0.7683423874733879</v>
      </c>
      <c r="AM33" s="15">
        <v>0.49724785785255898</v>
      </c>
      <c r="AN33" s="15">
        <v>0.23484489184549384</v>
      </c>
      <c r="AO33" s="15">
        <v>0.77160811019494657</v>
      </c>
      <c r="AP33" s="15">
        <v>0.65489643673559772</v>
      </c>
      <c r="AQ33" s="15">
        <v>0.51558873173396569</v>
      </c>
      <c r="AR33" s="15">
        <v>0.1471578192632873</v>
      </c>
      <c r="AS33" s="15">
        <v>0.2536689822321897</v>
      </c>
      <c r="AT33" s="15">
        <v>0.80579172986191638</v>
      </c>
      <c r="AU33" s="15">
        <v>0.50053228823683193</v>
      </c>
      <c r="AV33" s="15">
        <v>0.95208229820068724</v>
      </c>
      <c r="AW33" s="15">
        <v>0.18450386190371082</v>
      </c>
      <c r="AX33" s="15">
        <v>0.84272984701046016</v>
      </c>
      <c r="AY33" s="43">
        <v>0.55806824181666448</v>
      </c>
      <c r="AZ33" s="42">
        <v>0.39005094083586145</v>
      </c>
      <c r="BA33" s="15">
        <v>0.15333813072137881</v>
      </c>
      <c r="BB33" s="15">
        <v>0.82941941618874448</v>
      </c>
      <c r="BC33" s="15">
        <v>0.29102708830098944</v>
      </c>
      <c r="BD33" s="15">
        <v>0.76587543786727508</v>
      </c>
      <c r="BE33" s="15">
        <v>0.15862355873861111</v>
      </c>
      <c r="BF33" s="15">
        <v>0.80287941593637735</v>
      </c>
      <c r="BG33" s="15">
        <v>0.75094581991322429</v>
      </c>
      <c r="BH33" s="15">
        <v>0.1518819453206538</v>
      </c>
      <c r="BI33" s="15">
        <v>0.40000409327065467</v>
      </c>
      <c r="BJ33" s="15">
        <v>0.20325913713832389</v>
      </c>
      <c r="BK33" s="15">
        <v>0.54160640040854191</v>
      </c>
      <c r="BL33" s="15">
        <v>0.67219881643041324</v>
      </c>
      <c r="BM33" s="15">
        <v>0.5265556480696022</v>
      </c>
      <c r="BN33" s="15">
        <v>0.80828345552028624</v>
      </c>
      <c r="BO33" s="15">
        <v>0.62852686616422537</v>
      </c>
      <c r="BP33" s="15">
        <v>0.39107623950088188</v>
      </c>
      <c r="BQ33" s="15">
        <v>0.98267372335585568</v>
      </c>
      <c r="BR33" s="15">
        <v>0.35755809527579874</v>
      </c>
      <c r="BS33" s="15">
        <v>3.2397772425756699E-2</v>
      </c>
      <c r="BT33" s="15">
        <v>0.65186161183419122</v>
      </c>
      <c r="BU33" s="15">
        <v>0.8937226208724286</v>
      </c>
      <c r="BV33" s="15">
        <v>0.79327874854814995</v>
      </c>
      <c r="BW33" s="15">
        <v>0.42200262588315607</v>
      </c>
      <c r="BX33" s="43">
        <v>0.98804740295106752</v>
      </c>
    </row>
    <row r="34" spans="2:76" ht="15" customHeight="1" x14ac:dyDescent="0.35">
      <c r="B34" s="42">
        <v>0.84084122605049805</v>
      </c>
      <c r="C34" s="15">
        <v>0.71424846140549525</v>
      </c>
      <c r="D34" s="15">
        <v>0.90173927448865721</v>
      </c>
      <c r="E34" s="15">
        <v>3.3590570686914401E-2</v>
      </c>
      <c r="F34" s="15">
        <v>0.91667639980862403</v>
      </c>
      <c r="G34" s="15">
        <v>0.52634964108035798</v>
      </c>
      <c r="H34" s="15">
        <v>0.96505440100176942</v>
      </c>
      <c r="I34" s="15">
        <v>5.8092123696412923E-2</v>
      </c>
      <c r="J34" s="15">
        <v>0.43042081019551037</v>
      </c>
      <c r="K34" s="15">
        <v>0.33132237573137835</v>
      </c>
      <c r="L34" s="15">
        <v>0.20399781080623658</v>
      </c>
      <c r="M34" s="15">
        <v>0.12227673839062225</v>
      </c>
      <c r="N34" s="15">
        <v>0.40222018247627755</v>
      </c>
      <c r="O34" s="15">
        <v>0.77518295787248603</v>
      </c>
      <c r="P34" s="15">
        <v>8.2812351491587277E-2</v>
      </c>
      <c r="Q34" s="15">
        <v>0.4220275237460599</v>
      </c>
      <c r="R34" s="15">
        <v>0.65499445581621463</v>
      </c>
      <c r="S34" s="15">
        <v>0.40726133239537377</v>
      </c>
      <c r="T34" s="15">
        <v>0.12518111810149801</v>
      </c>
      <c r="U34" s="15">
        <v>0.57671640556891612</v>
      </c>
      <c r="V34" s="15">
        <v>0.62236488761381414</v>
      </c>
      <c r="W34" s="15">
        <v>0.61439234297711409</v>
      </c>
      <c r="X34" s="15">
        <v>0.71474467352690307</v>
      </c>
      <c r="Y34" s="15">
        <v>0.46106409055414566</v>
      </c>
      <c r="Z34" s="43">
        <v>0.93242025670447248</v>
      </c>
      <c r="AA34" s="42">
        <v>0.87343543564369497</v>
      </c>
      <c r="AB34" s="15">
        <v>0.5003593718425694</v>
      </c>
      <c r="AC34" s="15">
        <v>0.74142895383766139</v>
      </c>
      <c r="AD34" s="15">
        <v>0.11610354045666771</v>
      </c>
      <c r="AE34" s="15">
        <v>0.2176314561014665</v>
      </c>
      <c r="AF34" s="15">
        <v>0.26605662769898042</v>
      </c>
      <c r="AG34" s="15">
        <v>0.85166338106701656</v>
      </c>
      <c r="AH34" s="15">
        <v>0.68559443567447609</v>
      </c>
      <c r="AI34" s="15">
        <v>0.12173520792899029</v>
      </c>
      <c r="AJ34" s="15">
        <v>7.6790056692920494E-2</v>
      </c>
      <c r="AK34" s="15">
        <v>0.95509988107054711</v>
      </c>
      <c r="AL34" s="15">
        <v>0.4129332529012375</v>
      </c>
      <c r="AM34" s="15">
        <v>0.84234629152113982</v>
      </c>
      <c r="AN34" s="15">
        <v>0.72036897554778301</v>
      </c>
      <c r="AO34" s="15">
        <v>0.10919230558931681</v>
      </c>
      <c r="AP34" s="15">
        <v>0.61198563370267767</v>
      </c>
      <c r="AQ34" s="15">
        <v>0.86222215667898305</v>
      </c>
      <c r="AR34" s="15">
        <v>0.90448818686624366</v>
      </c>
      <c r="AS34" s="15">
        <v>0.86672337955944156</v>
      </c>
      <c r="AT34" s="15">
        <v>0.52975913439420186</v>
      </c>
      <c r="AU34" s="15">
        <v>0.81678987884647203</v>
      </c>
      <c r="AV34" s="15">
        <v>0.85507766162434373</v>
      </c>
      <c r="AW34" s="15">
        <v>0.94465070782309168</v>
      </c>
      <c r="AX34" s="15">
        <v>6.7396901292927636E-2</v>
      </c>
      <c r="AY34" s="43">
        <v>0.34028997488705892</v>
      </c>
      <c r="AZ34" s="42">
        <v>6.268084746360425E-3</v>
      </c>
      <c r="BA34" s="15">
        <v>0.92445749576862257</v>
      </c>
      <c r="BB34" s="15">
        <v>0.86493512465740574</v>
      </c>
      <c r="BC34" s="15">
        <v>0.65676497868297445</v>
      </c>
      <c r="BD34" s="15">
        <v>0.63767859650613212</v>
      </c>
      <c r="BE34" s="15">
        <v>0.98280410130958573</v>
      </c>
      <c r="BF34" s="15">
        <v>0.82545795698988322</v>
      </c>
      <c r="BG34" s="15">
        <v>0.37832007614847496</v>
      </c>
      <c r="BH34" s="15">
        <v>0.6049521006065397</v>
      </c>
      <c r="BI34" s="15">
        <v>0.53747556391627815</v>
      </c>
      <c r="BJ34" s="15">
        <v>0.11019174041662916</v>
      </c>
      <c r="BK34" s="15">
        <v>0.66336039253727686</v>
      </c>
      <c r="BL34" s="15">
        <v>0.93558586847072811</v>
      </c>
      <c r="BM34" s="15">
        <v>0.92568674322665112</v>
      </c>
      <c r="BN34" s="15">
        <v>1.8416786929006834E-2</v>
      </c>
      <c r="BO34" s="15">
        <v>0.42036049871435843</v>
      </c>
      <c r="BP34" s="15">
        <v>0.82577771481839035</v>
      </c>
      <c r="BQ34" s="15">
        <v>0.48709594412246648</v>
      </c>
      <c r="BR34" s="15">
        <v>0.87391682616263877</v>
      </c>
      <c r="BS34" s="15">
        <v>0.20040262950836396</v>
      </c>
      <c r="BT34" s="15">
        <v>0.76957688726655327</v>
      </c>
      <c r="BU34" s="15">
        <v>0.88222986224136302</v>
      </c>
      <c r="BV34" s="15">
        <v>0.45570079028679356</v>
      </c>
      <c r="BW34" s="15">
        <v>0.86172256106774536</v>
      </c>
      <c r="BX34" s="43">
        <v>0.7007237895513021</v>
      </c>
    </row>
    <row r="35" spans="2:76" ht="15" customHeight="1" x14ac:dyDescent="0.35">
      <c r="B35" s="42">
        <v>0.55560936563329399</v>
      </c>
      <c r="C35" s="15">
        <v>0.28284413545682974</v>
      </c>
      <c r="D35" s="15">
        <v>0.99088525417581919</v>
      </c>
      <c r="E35" s="15">
        <v>0.48248287012304758</v>
      </c>
      <c r="F35" s="15">
        <v>0.67198237864324961</v>
      </c>
      <c r="G35" s="15">
        <v>0.12757039577349216</v>
      </c>
      <c r="H35" s="15">
        <v>0.46504741354675949</v>
      </c>
      <c r="I35" s="15">
        <v>0.96458787136827351</v>
      </c>
      <c r="J35" s="15">
        <v>0.3596206045116751</v>
      </c>
      <c r="K35" s="15">
        <v>0.74135997657201669</v>
      </c>
      <c r="L35" s="15">
        <v>0.68916444353401707</v>
      </c>
      <c r="M35" s="15">
        <v>0.62780267955061198</v>
      </c>
      <c r="N35" s="15">
        <v>0.97528252691235862</v>
      </c>
      <c r="O35" s="15">
        <v>0.43430414564401254</v>
      </c>
      <c r="P35" s="15">
        <v>0.52342809201850082</v>
      </c>
      <c r="Q35" s="15">
        <v>0.76912621022578531</v>
      </c>
      <c r="R35" s="15">
        <v>0.93109757417378669</v>
      </c>
      <c r="S35" s="15">
        <v>0.79128048446435817</v>
      </c>
      <c r="T35" s="15">
        <v>0.87837977608330875</v>
      </c>
      <c r="U35" s="15">
        <v>0.78509597548561694</v>
      </c>
      <c r="V35" s="15">
        <v>1.5843114204970865E-3</v>
      </c>
      <c r="W35" s="15">
        <v>0.98224380605548978</v>
      </c>
      <c r="X35" s="15">
        <v>0.26686616897460691</v>
      </c>
      <c r="Y35" s="15">
        <v>0.47308829567446986</v>
      </c>
      <c r="Z35" s="43">
        <v>0.12173523887380244</v>
      </c>
      <c r="AA35" s="42">
        <v>0.78949171730825862</v>
      </c>
      <c r="AB35" s="15">
        <v>0.48485506119303301</v>
      </c>
      <c r="AC35" s="15">
        <v>0.6269457697105969</v>
      </c>
      <c r="AD35" s="15">
        <v>0.59939067152343328</v>
      </c>
      <c r="AE35" s="15">
        <v>0.94312680645143254</v>
      </c>
      <c r="AF35" s="15">
        <v>0.86232489396423984</v>
      </c>
      <c r="AG35" s="15">
        <v>0.38107006604732707</v>
      </c>
      <c r="AH35" s="15">
        <v>0.52161221767052734</v>
      </c>
      <c r="AI35" s="15">
        <v>0.42331529318640282</v>
      </c>
      <c r="AJ35" s="15">
        <v>0.75957810903656076</v>
      </c>
      <c r="AK35" s="15">
        <v>0.67277976762403313</v>
      </c>
      <c r="AL35" s="15">
        <v>0.42809562838620874</v>
      </c>
      <c r="AM35" s="15">
        <v>0.34495084973365286</v>
      </c>
      <c r="AN35" s="15">
        <v>0.82733768761879145</v>
      </c>
      <c r="AO35" s="15">
        <v>0.5734379982892539</v>
      </c>
      <c r="AP35" s="15">
        <v>0.89210264671597217</v>
      </c>
      <c r="AQ35" s="15">
        <v>6.6174941039437885E-2</v>
      </c>
      <c r="AR35" s="15">
        <v>0.46446324753510182</v>
      </c>
      <c r="AS35" s="15">
        <v>0.98980242834612076</v>
      </c>
      <c r="AT35" s="15">
        <v>0.25228481871187924</v>
      </c>
      <c r="AU35" s="15">
        <v>0.80157087113805414</v>
      </c>
      <c r="AV35" s="15">
        <v>0.12858361902977222</v>
      </c>
      <c r="AW35" s="15">
        <v>0.60747628361635908</v>
      </c>
      <c r="AX35" s="15">
        <v>0.47185142770927668</v>
      </c>
      <c r="AY35" s="43">
        <v>0.46827389012829612</v>
      </c>
      <c r="AZ35" s="42">
        <v>7.7205162489143331E-2</v>
      </c>
      <c r="BA35" s="15">
        <v>0.73142533020705269</v>
      </c>
      <c r="BB35" s="15">
        <v>0.96931325587508044</v>
      </c>
      <c r="BC35" s="15">
        <v>0.36619817604621629</v>
      </c>
      <c r="BD35" s="15">
        <v>0.9659713279112746</v>
      </c>
      <c r="BE35" s="15">
        <v>0.40286146732071937</v>
      </c>
      <c r="BF35" s="15">
        <v>0.3600930215684115</v>
      </c>
      <c r="BG35" s="15">
        <v>0.8343908210944968</v>
      </c>
      <c r="BH35" s="15">
        <v>0.45742563568874195</v>
      </c>
      <c r="BI35" s="15">
        <v>0.90955709479051272</v>
      </c>
      <c r="BJ35" s="15">
        <v>0.6208985326959322</v>
      </c>
      <c r="BK35" s="15">
        <v>0.27820766455977852</v>
      </c>
      <c r="BL35" s="15">
        <v>0.14112441355219019</v>
      </c>
      <c r="BM35" s="15">
        <v>0.34861855166532674</v>
      </c>
      <c r="BN35" s="15">
        <v>0.56914474552131677</v>
      </c>
      <c r="BO35" s="15">
        <v>0.41571872605329918</v>
      </c>
      <c r="BP35" s="15">
        <v>0.48496006199610575</v>
      </c>
      <c r="BQ35" s="15">
        <v>0.47630199593167521</v>
      </c>
      <c r="BR35" s="15">
        <v>0.29009691641621671</v>
      </c>
      <c r="BS35" s="15">
        <v>0.68683314502867976</v>
      </c>
      <c r="BT35" s="15">
        <v>0.3567848155537231</v>
      </c>
      <c r="BU35" s="15">
        <v>9.9589073765834812E-2</v>
      </c>
      <c r="BV35" s="15">
        <v>0.89209952985015373</v>
      </c>
      <c r="BW35" s="15">
        <v>0.47233695354049865</v>
      </c>
      <c r="BX35" s="43">
        <v>0.90615835939989264</v>
      </c>
    </row>
    <row r="36" spans="2:76" ht="15" customHeight="1" x14ac:dyDescent="0.35">
      <c r="B36" s="42">
        <v>0.40259080909058642</v>
      </c>
      <c r="C36" s="15">
        <v>0.78046765398226725</v>
      </c>
      <c r="D36" s="15">
        <v>0.57826216795250518</v>
      </c>
      <c r="E36" s="15">
        <v>0.43068108158261365</v>
      </c>
      <c r="F36" s="15">
        <v>7.0721557495977749E-2</v>
      </c>
      <c r="G36" s="15">
        <v>0.23024863219906633</v>
      </c>
      <c r="H36" s="15">
        <v>3.9291173484654607E-2</v>
      </c>
      <c r="I36" s="15">
        <v>5.3042632753414254E-2</v>
      </c>
      <c r="J36" s="15">
        <v>0.78244516362006045</v>
      </c>
      <c r="K36" s="15">
        <v>0.71914342262161279</v>
      </c>
      <c r="L36" s="15">
        <v>0.4019395062944614</v>
      </c>
      <c r="M36" s="15">
        <v>8.1369115593080243E-2</v>
      </c>
      <c r="N36" s="15">
        <v>0.12821869352058424</v>
      </c>
      <c r="O36" s="15">
        <v>0.37273243851863458</v>
      </c>
      <c r="P36" s="15">
        <v>0.76579954313054577</v>
      </c>
      <c r="Q36" s="15">
        <v>0.21236312952426428</v>
      </c>
      <c r="R36" s="15">
        <v>5.5277032057862274E-2</v>
      </c>
      <c r="S36" s="15">
        <v>0.45278588014163645</v>
      </c>
      <c r="T36" s="15">
        <v>0.45475405686934889</v>
      </c>
      <c r="U36" s="15">
        <v>8.8315453335200855E-2</v>
      </c>
      <c r="V36" s="15">
        <v>0.7832172341455671</v>
      </c>
      <c r="W36" s="15">
        <v>0.32077287388770848</v>
      </c>
      <c r="X36" s="15">
        <v>0.84447246633003126</v>
      </c>
      <c r="Y36" s="15">
        <v>0.92400805706492273</v>
      </c>
      <c r="Z36" s="43">
        <v>0.29805504427378327</v>
      </c>
      <c r="AA36" s="42">
        <v>0.36498611895119348</v>
      </c>
      <c r="AB36" s="15">
        <v>1.6343969630290056E-2</v>
      </c>
      <c r="AC36" s="15">
        <v>0.31898832944476552</v>
      </c>
      <c r="AD36" s="15">
        <v>0.76336470355037389</v>
      </c>
      <c r="AE36" s="15">
        <v>0.21184051938182613</v>
      </c>
      <c r="AF36" s="15">
        <v>6.8677951397666304E-2</v>
      </c>
      <c r="AG36" s="15">
        <v>0.50690362210458306</v>
      </c>
      <c r="AH36" s="15">
        <v>0.40023982080525</v>
      </c>
      <c r="AI36" s="15">
        <v>0.21606648772449888</v>
      </c>
      <c r="AJ36" s="15">
        <v>7.9904557139419019E-2</v>
      </c>
      <c r="AK36" s="15">
        <v>0.84841408692633624</v>
      </c>
      <c r="AL36" s="15">
        <v>0.46173208930383147</v>
      </c>
      <c r="AM36" s="15">
        <v>0.56933835811057765</v>
      </c>
      <c r="AN36" s="15">
        <v>0.20285420407646515</v>
      </c>
      <c r="AO36" s="15">
        <v>0.66781474377450112</v>
      </c>
      <c r="AP36" s="15">
        <v>8.2557919073893871E-2</v>
      </c>
      <c r="AQ36" s="15">
        <v>0.38647607048139254</v>
      </c>
      <c r="AR36" s="15">
        <v>0.37235900040388215</v>
      </c>
      <c r="AS36" s="15">
        <v>0.64120423805093962</v>
      </c>
      <c r="AT36" s="15">
        <v>0.44168945459118147</v>
      </c>
      <c r="AU36" s="15">
        <v>0.8195053029827658</v>
      </c>
      <c r="AV36" s="15">
        <v>0.11507140559015905</v>
      </c>
      <c r="AW36" s="15">
        <v>0.39477997697984324</v>
      </c>
      <c r="AX36" s="15">
        <v>0.84481767260956087</v>
      </c>
      <c r="AY36" s="43">
        <v>0.72805854764208877</v>
      </c>
      <c r="AZ36" s="42">
        <v>0.53528798061526162</v>
      </c>
      <c r="BA36" s="15">
        <v>0.24629204386346726</v>
      </c>
      <c r="BB36" s="15">
        <v>0.26185659655871985</v>
      </c>
      <c r="BC36" s="15">
        <v>0.79209530911219928</v>
      </c>
      <c r="BD36" s="15">
        <v>0.82344379279880198</v>
      </c>
      <c r="BE36" s="15">
        <v>0.3431545235915695</v>
      </c>
      <c r="BF36" s="15">
        <v>0.40403367091088671</v>
      </c>
      <c r="BG36" s="15">
        <v>0.18296234009525736</v>
      </c>
      <c r="BH36" s="15">
        <v>0.9355067740950469</v>
      </c>
      <c r="BI36" s="15">
        <v>0.2436240176550396</v>
      </c>
      <c r="BJ36" s="15">
        <v>0.42024089239109386</v>
      </c>
      <c r="BK36" s="15">
        <v>0.34260664534457086</v>
      </c>
      <c r="BL36" s="15">
        <v>0.81334504732652979</v>
      </c>
      <c r="BM36" s="15">
        <v>0.32601156144847476</v>
      </c>
      <c r="BN36" s="15">
        <v>0.16235825503793677</v>
      </c>
      <c r="BO36" s="15">
        <v>0.24627753155964038</v>
      </c>
      <c r="BP36" s="15">
        <v>0.47118102877092649</v>
      </c>
      <c r="BQ36" s="15">
        <v>0.46640172521174128</v>
      </c>
      <c r="BR36" s="15">
        <v>6.2343592616121546E-2</v>
      </c>
      <c r="BS36" s="15">
        <v>0.62939548294385372</v>
      </c>
      <c r="BT36" s="15">
        <v>0.43948070940915351</v>
      </c>
      <c r="BU36" s="15">
        <v>0.40682976330263643</v>
      </c>
      <c r="BV36" s="15">
        <v>0.62051642847318256</v>
      </c>
      <c r="BW36" s="15">
        <v>0.1390804466698996</v>
      </c>
      <c r="BX36" s="43">
        <v>0.49284921415853522</v>
      </c>
    </row>
    <row r="37" spans="2:76" ht="15" customHeight="1" x14ac:dyDescent="0.35">
      <c r="B37" s="42">
        <v>0.49700764966876965</v>
      </c>
      <c r="C37" s="15">
        <v>0.87468848282206502</v>
      </c>
      <c r="D37" s="15">
        <v>0.87544707670535815</v>
      </c>
      <c r="E37" s="15">
        <v>0.86526264429889155</v>
      </c>
      <c r="F37" s="15">
        <v>0.33978512832950702</v>
      </c>
      <c r="G37" s="15">
        <v>0.29680669403054949</v>
      </c>
      <c r="H37" s="15">
        <v>0.25939317271061979</v>
      </c>
      <c r="I37" s="15">
        <v>0.46036187559818609</v>
      </c>
      <c r="J37" s="15">
        <v>0.91137641958264026</v>
      </c>
      <c r="K37" s="15">
        <v>0.14551100665269767</v>
      </c>
      <c r="L37" s="15">
        <v>0.98590704063525736</v>
      </c>
      <c r="M37" s="15">
        <v>0.72747627319065633</v>
      </c>
      <c r="N37" s="15">
        <v>0.26557886585963075</v>
      </c>
      <c r="O37" s="15">
        <v>0.38122624179003084</v>
      </c>
      <c r="P37" s="15">
        <v>0.91798876642289329</v>
      </c>
      <c r="Q37" s="15">
        <v>0.74626748081834049</v>
      </c>
      <c r="R37" s="15">
        <v>0.17609168546425236</v>
      </c>
      <c r="S37" s="15">
        <v>0.62269243006911723</v>
      </c>
      <c r="T37" s="15">
        <v>0.67839053842864605</v>
      </c>
      <c r="U37" s="15">
        <v>0.93340636605194294</v>
      </c>
      <c r="V37" s="15">
        <v>0.30669745304256757</v>
      </c>
      <c r="W37" s="15">
        <v>9.0140141920019068E-2</v>
      </c>
      <c r="X37" s="15">
        <v>0.40025320175408574</v>
      </c>
      <c r="Y37" s="15">
        <v>0.8939174078452089</v>
      </c>
      <c r="Z37" s="43">
        <v>0.33858189294328289</v>
      </c>
      <c r="AA37" s="42">
        <v>0.36316124486017543</v>
      </c>
      <c r="AB37" s="15">
        <v>0.33289961572175175</v>
      </c>
      <c r="AC37" s="15">
        <v>0.34034952965135756</v>
      </c>
      <c r="AD37" s="15">
        <v>0.88074338235341909</v>
      </c>
      <c r="AE37" s="15">
        <v>0.19985309108133142</v>
      </c>
      <c r="AF37" s="15">
        <v>0.38667512006937332</v>
      </c>
      <c r="AG37" s="15">
        <v>0.99594205670139746</v>
      </c>
      <c r="AH37" s="15">
        <v>4.0813217590924045E-2</v>
      </c>
      <c r="AI37" s="15">
        <v>0.85874124903354865</v>
      </c>
      <c r="AJ37" s="15">
        <v>0.2973252584622873</v>
      </c>
      <c r="AK37" s="15">
        <v>0.98541295111914629</v>
      </c>
      <c r="AL37" s="15">
        <v>0.13424210786908297</v>
      </c>
      <c r="AM37" s="15">
        <v>0.47537477013156426</v>
      </c>
      <c r="AN37" s="15">
        <v>0.16476476445664578</v>
      </c>
      <c r="AO37" s="15">
        <v>0.32435074418238941</v>
      </c>
      <c r="AP37" s="15">
        <v>0.91536656555800722</v>
      </c>
      <c r="AQ37" s="15">
        <v>0.68587153428402459</v>
      </c>
      <c r="AR37" s="15">
        <v>0.2913966756869677</v>
      </c>
      <c r="AS37" s="15">
        <v>5.4996113925681711E-2</v>
      </c>
      <c r="AT37" s="15">
        <v>5.176482639130886E-2</v>
      </c>
      <c r="AU37" s="15">
        <v>0.66328860466313588</v>
      </c>
      <c r="AV37" s="15">
        <v>0.87811295506283715</v>
      </c>
      <c r="AW37" s="15">
        <v>0.47477379684906873</v>
      </c>
      <c r="AX37" s="15">
        <v>0.36809879906899678</v>
      </c>
      <c r="AY37" s="43">
        <v>0.66513258585778912</v>
      </c>
      <c r="AZ37" s="42">
        <v>0.99361417462017088</v>
      </c>
      <c r="BA37" s="15">
        <v>0.10905165570362296</v>
      </c>
      <c r="BB37" s="15">
        <v>0.30700673739468831</v>
      </c>
      <c r="BC37" s="15">
        <v>0.58260894858941792</v>
      </c>
      <c r="BD37" s="15">
        <v>0.2744103641555633</v>
      </c>
      <c r="BE37" s="15">
        <v>0.49753971142803333</v>
      </c>
      <c r="BF37" s="15">
        <v>0.4645799260506428</v>
      </c>
      <c r="BG37" s="15">
        <v>0.58690771308353396</v>
      </c>
      <c r="BH37" s="15">
        <v>0.63986283818432987</v>
      </c>
      <c r="BI37" s="15">
        <v>0.45274711640550525</v>
      </c>
      <c r="BJ37" s="15">
        <v>0.31442366870886107</v>
      </c>
      <c r="BK37" s="15">
        <v>0.66443875731756197</v>
      </c>
      <c r="BL37" s="15">
        <v>5.4958381068465623E-2</v>
      </c>
      <c r="BM37" s="15">
        <v>0.68735995726337418</v>
      </c>
      <c r="BN37" s="15">
        <v>0.58776703766487837</v>
      </c>
      <c r="BO37" s="15">
        <v>0.93142209402325038</v>
      </c>
      <c r="BP37" s="15">
        <v>2.7584700089716696E-2</v>
      </c>
      <c r="BQ37" s="15">
        <v>0.22413885309935633</v>
      </c>
      <c r="BR37" s="15">
        <v>3.4901429629190406E-2</v>
      </c>
      <c r="BS37" s="15">
        <v>0.98222159398286724</v>
      </c>
      <c r="BT37" s="15">
        <v>0.50422472758248016</v>
      </c>
      <c r="BU37" s="15">
        <v>0.53684129861577501</v>
      </c>
      <c r="BV37" s="15">
        <v>0.15951354492491676</v>
      </c>
      <c r="BW37" s="15">
        <v>0.68868824411885654</v>
      </c>
      <c r="BX37" s="43">
        <v>0.74234422714563864</v>
      </c>
    </row>
    <row r="38" spans="2:76" ht="15" customHeight="1" x14ac:dyDescent="0.35">
      <c r="B38" s="42">
        <v>0.90961938888905791</v>
      </c>
      <c r="C38" s="15">
        <v>0.34165849195947151</v>
      </c>
      <c r="D38" s="15">
        <v>0.50923652258771324</v>
      </c>
      <c r="E38" s="15">
        <v>0.21617417073748446</v>
      </c>
      <c r="F38" s="15">
        <v>0.53208646985334951</v>
      </c>
      <c r="G38" s="15">
        <v>0.73882398005937577</v>
      </c>
      <c r="H38" s="15">
        <v>0.34974768204197126</v>
      </c>
      <c r="I38" s="15">
        <v>0.58712795563262976</v>
      </c>
      <c r="J38" s="15">
        <v>0.56453580493142752</v>
      </c>
      <c r="K38" s="15">
        <v>0.97990534744348845</v>
      </c>
      <c r="L38" s="15">
        <v>0.54734344378078637</v>
      </c>
      <c r="M38" s="15">
        <v>0.65476854532091666</v>
      </c>
      <c r="N38" s="15">
        <v>0.26896545523436188</v>
      </c>
      <c r="O38" s="15">
        <v>0.32520167476045503</v>
      </c>
      <c r="P38" s="15">
        <v>0.56617508561893548</v>
      </c>
      <c r="Q38" s="15">
        <v>0.95552238101930198</v>
      </c>
      <c r="R38" s="15">
        <v>0.43714785415368274</v>
      </c>
      <c r="S38" s="15">
        <v>0.71074736489414359</v>
      </c>
      <c r="T38" s="15">
        <v>0.28681387222501453</v>
      </c>
      <c r="U38" s="15">
        <v>0.23213464803098682</v>
      </c>
      <c r="V38" s="15">
        <v>0.52816168841139044</v>
      </c>
      <c r="W38" s="15">
        <v>0.68591200005535702</v>
      </c>
      <c r="X38" s="15">
        <v>0.91724375890020149</v>
      </c>
      <c r="Y38" s="15">
        <v>0.5676934567057812</v>
      </c>
      <c r="Z38" s="43">
        <v>0.85845590358066326</v>
      </c>
      <c r="AA38" s="42">
        <v>0.56421816577716444</v>
      </c>
      <c r="AB38" s="15">
        <v>0.90294852201224007</v>
      </c>
      <c r="AC38" s="15">
        <v>0.4132946389914488</v>
      </c>
      <c r="AD38" s="15">
        <v>0.31327421870335959</v>
      </c>
      <c r="AE38" s="15">
        <v>0.90514944349148985</v>
      </c>
      <c r="AF38" s="15">
        <v>0.69713505643841411</v>
      </c>
      <c r="AG38" s="15">
        <v>0.14023042502922944</v>
      </c>
      <c r="AH38" s="15">
        <v>0.32583608937197861</v>
      </c>
      <c r="AI38" s="15">
        <v>0.8804534000935379</v>
      </c>
      <c r="AJ38" s="15">
        <v>0.39703533958696446</v>
      </c>
      <c r="AK38" s="15">
        <v>0.16838948371613649</v>
      </c>
      <c r="AL38" s="15">
        <v>0.33119930777413453</v>
      </c>
      <c r="AM38" s="15">
        <v>9.351358362875839E-2</v>
      </c>
      <c r="AN38" s="15">
        <v>0.3517172708376427</v>
      </c>
      <c r="AO38" s="15">
        <v>0.85056430597490373</v>
      </c>
      <c r="AP38" s="15">
        <v>0.71022569065202601</v>
      </c>
      <c r="AQ38" s="15">
        <v>0.55859033392994561</v>
      </c>
      <c r="AR38" s="15">
        <v>0.3710546215651005</v>
      </c>
      <c r="AS38" s="15">
        <v>0.68154828387135458</v>
      </c>
      <c r="AT38" s="15">
        <v>0.41837578381761986</v>
      </c>
      <c r="AU38" s="15">
        <v>0.70928356983345686</v>
      </c>
      <c r="AV38" s="15">
        <v>0.7564715023714963</v>
      </c>
      <c r="AW38" s="15">
        <v>0.14937882852158335</v>
      </c>
      <c r="AX38" s="15">
        <v>0.90223814127058999</v>
      </c>
      <c r="AY38" s="43">
        <v>0.14886820822546953</v>
      </c>
      <c r="AZ38" s="42">
        <v>0.6659644310252687</v>
      </c>
      <c r="BA38" s="15">
        <v>4.0058232152350937E-2</v>
      </c>
      <c r="BB38" s="15">
        <v>0.97364298520051251</v>
      </c>
      <c r="BC38" s="15">
        <v>0.62475997354395163</v>
      </c>
      <c r="BD38" s="15">
        <v>0.70350740275832957</v>
      </c>
      <c r="BE38" s="15">
        <v>0.62609600933619347</v>
      </c>
      <c r="BF38" s="15">
        <v>0.1772198521415671</v>
      </c>
      <c r="BG38" s="15">
        <v>0.98106033003278037</v>
      </c>
      <c r="BH38" s="15">
        <v>0.93584904963076787</v>
      </c>
      <c r="BI38" s="15">
        <v>0.3279726520720605</v>
      </c>
      <c r="BJ38" s="15">
        <v>0.78448568035793953</v>
      </c>
      <c r="BK38" s="15">
        <v>0.74740979058280477</v>
      </c>
      <c r="BL38" s="15">
        <v>0.704540312576028</v>
      </c>
      <c r="BM38" s="15">
        <v>0.10625629029469252</v>
      </c>
      <c r="BN38" s="15">
        <v>2.390274001259074E-2</v>
      </c>
      <c r="BO38" s="15">
        <v>0.58515695966937775</v>
      </c>
      <c r="BP38" s="15">
        <v>4.7239988498028018E-2</v>
      </c>
      <c r="BQ38" s="15">
        <v>0.76159155446110782</v>
      </c>
      <c r="BR38" s="15">
        <v>0.70592845590765085</v>
      </c>
      <c r="BS38" s="15">
        <v>0.38706796631295348</v>
      </c>
      <c r="BT38" s="15">
        <v>0.86702322002449483</v>
      </c>
      <c r="BU38" s="15">
        <v>0.54048002883583712</v>
      </c>
      <c r="BV38" s="15">
        <v>0.35254239448389202</v>
      </c>
      <c r="BW38" s="15">
        <v>0.59597558163933284</v>
      </c>
      <c r="BX38" s="43">
        <v>0.18231234424051068</v>
      </c>
    </row>
    <row r="39" spans="2:76" ht="15" customHeight="1" x14ac:dyDescent="0.35">
      <c r="B39" s="42">
        <v>0.28839484505655444</v>
      </c>
      <c r="C39" s="15">
        <v>0.8916937396090312</v>
      </c>
      <c r="D39" s="15">
        <v>0.65461423515260508</v>
      </c>
      <c r="E39" s="15">
        <v>0.24300354286692971</v>
      </c>
      <c r="F39" s="15">
        <v>0.68856346422419035</v>
      </c>
      <c r="G39" s="15">
        <v>0.68504665262497277</v>
      </c>
      <c r="H39" s="15">
        <v>9.6072196956635381E-2</v>
      </c>
      <c r="I39" s="15">
        <v>0.81080850841879537</v>
      </c>
      <c r="J39" s="15">
        <v>0.22664714366849792</v>
      </c>
      <c r="K39" s="15">
        <v>0.45220276051705932</v>
      </c>
      <c r="L39" s="15">
        <v>0.99862219477770187</v>
      </c>
      <c r="M39" s="15">
        <v>0.17890714591415546</v>
      </c>
      <c r="N39" s="15">
        <v>0.19446862319277236</v>
      </c>
      <c r="O39" s="15">
        <v>0.27431355904373544</v>
      </c>
      <c r="P39" s="15">
        <v>0.97707048286681519</v>
      </c>
      <c r="Q39" s="15">
        <v>0.56083896886230844</v>
      </c>
      <c r="R39" s="15">
        <v>0.9807416639792399</v>
      </c>
      <c r="S39" s="15">
        <v>0.77653292640668781</v>
      </c>
      <c r="T39" s="15">
        <v>0.70438283080800279</v>
      </c>
      <c r="U39" s="15">
        <v>6.84547894167018E-2</v>
      </c>
      <c r="V39" s="15">
        <v>0.39987565418679116</v>
      </c>
      <c r="W39" s="15">
        <v>0.31937977056486822</v>
      </c>
      <c r="X39" s="15">
        <v>0.69273577843172451</v>
      </c>
      <c r="Y39" s="15">
        <v>0.30132675892814198</v>
      </c>
      <c r="Z39" s="43">
        <v>5.224713571853401E-2</v>
      </c>
      <c r="AA39" s="42">
        <v>0.20496016515249704</v>
      </c>
      <c r="AB39" s="15">
        <v>0.57953552270280084</v>
      </c>
      <c r="AC39" s="15">
        <v>0.7243642562140431</v>
      </c>
      <c r="AD39" s="15">
        <v>0.44818406102565933</v>
      </c>
      <c r="AE39" s="15">
        <v>2.7621882065937742E-2</v>
      </c>
      <c r="AF39" s="15">
        <v>0.7558404490382864</v>
      </c>
      <c r="AG39" s="15">
        <v>0.29747241256735568</v>
      </c>
      <c r="AH39" s="15">
        <v>0.58065544109251588</v>
      </c>
      <c r="AI39" s="15">
        <v>0.20321789381656674</v>
      </c>
      <c r="AJ39" s="15">
        <v>0.29940217876426189</v>
      </c>
      <c r="AK39" s="15">
        <v>0.13456390141217633</v>
      </c>
      <c r="AL39" s="15">
        <v>0.68597582416375602</v>
      </c>
      <c r="AM39" s="15">
        <v>0.89465870503439016</v>
      </c>
      <c r="AN39" s="15">
        <v>0.7984150268191057</v>
      </c>
      <c r="AO39" s="15">
        <v>8.1807651206030729E-2</v>
      </c>
      <c r="AP39" s="15">
        <v>0.84359810037661542</v>
      </c>
      <c r="AQ39" s="15">
        <v>0.71800521264013639</v>
      </c>
      <c r="AR39" s="15">
        <v>0.7750310140264336</v>
      </c>
      <c r="AS39" s="15">
        <v>0.10908673985709272</v>
      </c>
      <c r="AT39" s="15">
        <v>0.22733357737510707</v>
      </c>
      <c r="AU39" s="15">
        <v>2.7457496965706873E-2</v>
      </c>
      <c r="AV39" s="15">
        <v>0.21214144340711616</v>
      </c>
      <c r="AW39" s="15">
        <v>0.75272036105784657</v>
      </c>
      <c r="AX39" s="15">
        <v>0.45361547291996251</v>
      </c>
      <c r="AY39" s="43">
        <v>0.5527913227069674</v>
      </c>
      <c r="AZ39" s="42">
        <v>0.73308603588244292</v>
      </c>
      <c r="BA39" s="15">
        <v>0.51580534901982222</v>
      </c>
      <c r="BB39" s="15">
        <v>0.30968780761946291</v>
      </c>
      <c r="BC39" s="15">
        <v>0.85812532255726592</v>
      </c>
      <c r="BD39" s="15">
        <v>0.99117109581303275</v>
      </c>
      <c r="BE39" s="15">
        <v>0.44621550698201917</v>
      </c>
      <c r="BF39" s="15">
        <v>0.90201011582713042</v>
      </c>
      <c r="BG39" s="15">
        <v>0.68169117089254416</v>
      </c>
      <c r="BH39" s="15">
        <v>0.60183651990611919</v>
      </c>
      <c r="BI39" s="15">
        <v>4.6157846543984027E-2</v>
      </c>
      <c r="BJ39" s="15">
        <v>0.14653232439585873</v>
      </c>
      <c r="BK39" s="15">
        <v>0.27115439720630541</v>
      </c>
      <c r="BL39" s="15">
        <v>8.2002764549894303E-2</v>
      </c>
      <c r="BM39" s="15">
        <v>0.72756359528961534</v>
      </c>
      <c r="BN39" s="15">
        <v>0.27604229178674355</v>
      </c>
      <c r="BO39" s="15">
        <v>0.91287873816413512</v>
      </c>
      <c r="BP39" s="15">
        <v>0.63394742958858608</v>
      </c>
      <c r="BQ39" s="15">
        <v>0.36361805443867756</v>
      </c>
      <c r="BR39" s="15">
        <v>0.13222536007849506</v>
      </c>
      <c r="BS39" s="15">
        <v>0.19112570251846783</v>
      </c>
      <c r="BT39" s="15">
        <v>0.89949491204230037</v>
      </c>
      <c r="BU39" s="15">
        <v>0.74172192200096687</v>
      </c>
      <c r="BV39" s="15">
        <v>0.26654197614350128</v>
      </c>
      <c r="BW39" s="15">
        <v>0.4568589558520616</v>
      </c>
      <c r="BX39" s="43">
        <v>0.63118092826409378</v>
      </c>
    </row>
    <row r="40" spans="2:76" ht="15" customHeight="1" x14ac:dyDescent="0.35">
      <c r="B40" s="42">
        <v>0.80754338226613509</v>
      </c>
      <c r="C40" s="15">
        <v>0.83223201201703279</v>
      </c>
      <c r="D40" s="15">
        <v>0.74242965864665211</v>
      </c>
      <c r="E40" s="15">
        <v>0.76507959812643067</v>
      </c>
      <c r="F40" s="15">
        <v>0.68719323124855503</v>
      </c>
      <c r="G40" s="15">
        <v>0.45982347047286809</v>
      </c>
      <c r="H40" s="15">
        <v>0.97561670797646372</v>
      </c>
      <c r="I40" s="15">
        <v>0.53398496156728525</v>
      </c>
      <c r="J40" s="15">
        <v>0.26530853510496588</v>
      </c>
      <c r="K40" s="15">
        <v>0.42802341402866395</v>
      </c>
      <c r="L40" s="15">
        <v>0.97859234693266828</v>
      </c>
      <c r="M40" s="15">
        <v>0.77906780079921167</v>
      </c>
      <c r="N40" s="15">
        <v>0.3298453607911328</v>
      </c>
      <c r="O40" s="15">
        <v>0.12961019834902976</v>
      </c>
      <c r="P40" s="15">
        <v>0.66846014520209507</v>
      </c>
      <c r="Q40" s="15">
        <v>0.18676299889876447</v>
      </c>
      <c r="R40" s="15">
        <v>3.2114635487090037E-2</v>
      </c>
      <c r="S40" s="15">
        <v>0.18645005911638934</v>
      </c>
      <c r="T40" s="15">
        <v>0.90503959472347706</v>
      </c>
      <c r="U40" s="15">
        <v>0.76337956822224806</v>
      </c>
      <c r="V40" s="15">
        <v>9.5232502356438209E-2</v>
      </c>
      <c r="W40" s="15">
        <v>0.17946062145703634</v>
      </c>
      <c r="X40" s="15">
        <v>0.12047398770408446</v>
      </c>
      <c r="Y40" s="15">
        <v>5.5314387353854522E-2</v>
      </c>
      <c r="Z40" s="43">
        <v>0.41941687322517918</v>
      </c>
      <c r="AA40" s="42">
        <v>0.5114562757421216</v>
      </c>
      <c r="AB40" s="15">
        <v>0.8431593119012134</v>
      </c>
      <c r="AC40" s="15">
        <v>0.47060155178529928</v>
      </c>
      <c r="AD40" s="15">
        <v>0.56421818725377904</v>
      </c>
      <c r="AE40" s="15">
        <v>0.98941564633019496</v>
      </c>
      <c r="AF40" s="15">
        <v>9.5540705010466631E-2</v>
      </c>
      <c r="AG40" s="15">
        <v>0.51621455871176047</v>
      </c>
      <c r="AH40" s="15">
        <v>0.42474921842665991</v>
      </c>
      <c r="AI40" s="15">
        <v>0.1695592543207336</v>
      </c>
      <c r="AJ40" s="15">
        <v>0.64228645436826248</v>
      </c>
      <c r="AK40" s="15">
        <v>0.72412136776635783</v>
      </c>
      <c r="AL40" s="15">
        <v>0.78639587283495405</v>
      </c>
      <c r="AM40" s="15">
        <v>0.59888436587379268</v>
      </c>
      <c r="AN40" s="15">
        <v>0.1272888563205814</v>
      </c>
      <c r="AO40" s="15">
        <v>0.33363820287211088</v>
      </c>
      <c r="AP40" s="15">
        <v>0.78434802411729665</v>
      </c>
      <c r="AQ40" s="15">
        <v>0.90340901369010618</v>
      </c>
      <c r="AR40" s="15">
        <v>0.21314659722779594</v>
      </c>
      <c r="AS40" s="15">
        <v>0.69049141080212839</v>
      </c>
      <c r="AT40" s="15">
        <v>0.62696682167107087</v>
      </c>
      <c r="AU40" s="15">
        <v>9.3834032096305364E-2</v>
      </c>
      <c r="AV40" s="15">
        <v>0.9470707973077227</v>
      </c>
      <c r="AW40" s="15">
        <v>0.64672087684186952</v>
      </c>
      <c r="AX40" s="15">
        <v>0.62219181787703259</v>
      </c>
      <c r="AY40" s="43">
        <v>0.79292649031246154</v>
      </c>
      <c r="AZ40" s="42">
        <v>0.11485259423017657</v>
      </c>
      <c r="BA40" s="15">
        <v>0.46497459378312678</v>
      </c>
      <c r="BB40" s="15">
        <v>0.11565835900873389</v>
      </c>
      <c r="BC40" s="15">
        <v>8.2784582403076179E-2</v>
      </c>
      <c r="BD40" s="15">
        <v>0.18461444331219223</v>
      </c>
      <c r="BE40" s="15">
        <v>0.13815339940726679</v>
      </c>
      <c r="BF40" s="15">
        <v>0.33986568800483186</v>
      </c>
      <c r="BG40" s="15">
        <v>0.74813994968764297</v>
      </c>
      <c r="BH40" s="15">
        <v>0.60064105739167728</v>
      </c>
      <c r="BI40" s="15">
        <v>0.31979234869176165</v>
      </c>
      <c r="BJ40" s="15">
        <v>0.36182996872950857</v>
      </c>
      <c r="BK40" s="15">
        <v>3.0347697014056041E-2</v>
      </c>
      <c r="BL40" s="15">
        <v>0.13500137969197845</v>
      </c>
      <c r="BM40" s="15">
        <v>0.27664666349831446</v>
      </c>
      <c r="BN40" s="15">
        <v>0.24430767138981713</v>
      </c>
      <c r="BO40" s="15">
        <v>0.73526405611537671</v>
      </c>
      <c r="BP40" s="15">
        <v>0.6296986946772134</v>
      </c>
      <c r="BQ40" s="15">
        <v>0.62550946966024756</v>
      </c>
      <c r="BR40" s="15">
        <v>0.89780130061133134</v>
      </c>
      <c r="BS40" s="15">
        <v>0.4220340138263502</v>
      </c>
      <c r="BT40" s="15">
        <v>0.8081213574716275</v>
      </c>
      <c r="BU40" s="15">
        <v>0.62941584245082904</v>
      </c>
      <c r="BV40" s="15">
        <v>0.42234981077903888</v>
      </c>
      <c r="BW40" s="15">
        <v>0.49117543371250372</v>
      </c>
      <c r="BX40" s="43">
        <v>0.71359113457934098</v>
      </c>
    </row>
    <row r="41" spans="2:76" ht="15" customHeight="1" x14ac:dyDescent="0.35">
      <c r="B41" s="42">
        <v>0.44851444303561927</v>
      </c>
      <c r="C41" s="15">
        <v>0.57106679705400176</v>
      </c>
      <c r="D41" s="15">
        <v>0.1869243262302005</v>
      </c>
      <c r="E41" s="15">
        <v>0.51767692805949028</v>
      </c>
      <c r="F41" s="15">
        <v>0.9584793445134957</v>
      </c>
      <c r="G41" s="15">
        <v>0.64397064530127313</v>
      </c>
      <c r="H41" s="15">
        <v>0.84654760446003208</v>
      </c>
      <c r="I41" s="15">
        <v>0.24607266089851754</v>
      </c>
      <c r="J41" s="15">
        <v>0.49047350791754396</v>
      </c>
      <c r="K41" s="15">
        <v>0.29811857836679456</v>
      </c>
      <c r="L41" s="15">
        <v>0.47816839508876186</v>
      </c>
      <c r="M41" s="15">
        <v>0.13268362550283086</v>
      </c>
      <c r="N41" s="15">
        <v>6.7314186932424191E-2</v>
      </c>
      <c r="O41" s="15">
        <v>0.39165809333339296</v>
      </c>
      <c r="P41" s="15">
        <v>0.82084572497768582</v>
      </c>
      <c r="Q41" s="15">
        <v>0.94216101713715439</v>
      </c>
      <c r="R41" s="15">
        <v>0.13206400311799515</v>
      </c>
      <c r="S41" s="15">
        <v>0.60895531920868839</v>
      </c>
      <c r="T41" s="15">
        <v>0.41700387661168903</v>
      </c>
      <c r="U41" s="15">
        <v>0.17289451243473419</v>
      </c>
      <c r="V41" s="15">
        <v>0.42879532812504184</v>
      </c>
      <c r="W41" s="15">
        <v>6.9169338316555917E-3</v>
      </c>
      <c r="X41" s="15">
        <v>0.72262620862006777</v>
      </c>
      <c r="Y41" s="15">
        <v>0.57721834881689282</v>
      </c>
      <c r="Z41" s="43">
        <v>0.58174888863632046</v>
      </c>
      <c r="AA41" s="42">
        <v>0.60295215519389445</v>
      </c>
      <c r="AB41" s="15">
        <v>0.54376923136892341</v>
      </c>
      <c r="AC41" s="15">
        <v>0.20036396881176199</v>
      </c>
      <c r="AD41" s="15">
        <v>2.4303621200197689E-2</v>
      </c>
      <c r="AE41" s="15">
        <v>0.40961316935372882</v>
      </c>
      <c r="AF41" s="15">
        <v>7.9761270401741413E-2</v>
      </c>
      <c r="AG41" s="15">
        <v>0.50700841697548071</v>
      </c>
      <c r="AH41" s="15">
        <v>6.9579192316425509E-2</v>
      </c>
      <c r="AI41" s="15">
        <v>0.91977734487564355</v>
      </c>
      <c r="AJ41" s="15">
        <v>0.4799496614326052</v>
      </c>
      <c r="AK41" s="15">
        <v>0.74865015456288397</v>
      </c>
      <c r="AL41" s="15">
        <v>0.54670420074865644</v>
      </c>
      <c r="AM41" s="15">
        <v>0.14069059689069896</v>
      </c>
      <c r="AN41" s="15">
        <v>0.2151288746285539</v>
      </c>
      <c r="AO41" s="15">
        <v>0.35946777939593388</v>
      </c>
      <c r="AP41" s="15">
        <v>0.56024269696962903</v>
      </c>
      <c r="AQ41" s="15">
        <v>0.14851901661945488</v>
      </c>
      <c r="AR41" s="15">
        <v>7.8992855218198543E-2</v>
      </c>
      <c r="AS41" s="15">
        <v>0.81404987076404756</v>
      </c>
      <c r="AT41" s="15">
        <v>0.797444569047282</v>
      </c>
      <c r="AU41" s="15">
        <v>0.19612475456405021</v>
      </c>
      <c r="AV41" s="15">
        <v>0.12606907877303763</v>
      </c>
      <c r="AW41" s="15">
        <v>0.49123859641538725</v>
      </c>
      <c r="AX41" s="15">
        <v>0.37453748304376955</v>
      </c>
      <c r="AY41" s="43">
        <v>0.54220258839413826</v>
      </c>
      <c r="AZ41" s="42">
        <v>0.20414209189293819</v>
      </c>
      <c r="BA41" s="15">
        <v>0.50930139425771248</v>
      </c>
      <c r="BB41" s="15">
        <v>0.83979908259233371</v>
      </c>
      <c r="BC41" s="15">
        <v>0.81637317780720342</v>
      </c>
      <c r="BD41" s="15">
        <v>0.13121982401758236</v>
      </c>
      <c r="BE41" s="15">
        <v>0.23630182117730969</v>
      </c>
      <c r="BF41" s="15">
        <v>0.44696975244148718</v>
      </c>
      <c r="BG41" s="15">
        <v>0.90648914618453369</v>
      </c>
      <c r="BH41" s="15">
        <v>0.18623555878900688</v>
      </c>
      <c r="BI41" s="15">
        <v>3.6399030809619815E-2</v>
      </c>
      <c r="BJ41" s="15">
        <v>0.45219700857853717</v>
      </c>
      <c r="BK41" s="15">
        <v>0.88960294973382181</v>
      </c>
      <c r="BL41" s="15">
        <v>4.8091943331697751E-2</v>
      </c>
      <c r="BM41" s="15">
        <v>0.13083543654842988</v>
      </c>
      <c r="BN41" s="15">
        <v>0.5020723634478429</v>
      </c>
      <c r="BO41" s="15">
        <v>0.7650990958185212</v>
      </c>
      <c r="BP41" s="15">
        <v>0.78590404975051142</v>
      </c>
      <c r="BQ41" s="15">
        <v>0.15348147273029866</v>
      </c>
      <c r="BR41" s="15">
        <v>0.40724273140410983</v>
      </c>
      <c r="BS41" s="15">
        <v>0.50759393004535969</v>
      </c>
      <c r="BT41" s="15">
        <v>0.24834021115758176</v>
      </c>
      <c r="BU41" s="15">
        <v>5.661344731538076E-2</v>
      </c>
      <c r="BV41" s="15">
        <v>0.64200595816371564</v>
      </c>
      <c r="BW41" s="15">
        <v>0.37460331797628088</v>
      </c>
      <c r="BX41" s="43">
        <v>0.64513264986233565</v>
      </c>
    </row>
    <row r="42" spans="2:76" ht="15" customHeight="1" x14ac:dyDescent="0.35">
      <c r="B42" s="42">
        <v>0.76830283965558865</v>
      </c>
      <c r="C42" s="15">
        <v>0.50916517262084549</v>
      </c>
      <c r="D42" s="15">
        <v>0.51690321638968462</v>
      </c>
      <c r="E42" s="15">
        <v>0.3736625437323835</v>
      </c>
      <c r="F42" s="15">
        <v>0.85251207384032734</v>
      </c>
      <c r="G42" s="15">
        <v>0.38440304141904447</v>
      </c>
      <c r="H42" s="15">
        <v>0.40958397477908615</v>
      </c>
      <c r="I42" s="15">
        <v>4.6373143557674967E-2</v>
      </c>
      <c r="J42" s="15">
        <v>0.12863484881789677</v>
      </c>
      <c r="K42" s="15">
        <v>0.53888505766358696</v>
      </c>
      <c r="L42" s="15">
        <v>0.2440802782752155</v>
      </c>
      <c r="M42" s="15">
        <v>0.91835642351127889</v>
      </c>
      <c r="N42" s="15">
        <v>0.85048148796530654</v>
      </c>
      <c r="O42" s="15">
        <v>0.45991318731122499</v>
      </c>
      <c r="P42" s="15">
        <v>0.51116201273173789</v>
      </c>
      <c r="Q42" s="15">
        <v>0.40393466768776565</v>
      </c>
      <c r="R42" s="15">
        <v>0.13134226476041322</v>
      </c>
      <c r="S42" s="15">
        <v>0.7566713955312846</v>
      </c>
      <c r="T42" s="15">
        <v>0.28824835290481188</v>
      </c>
      <c r="U42" s="15">
        <v>1.4553898786129338E-3</v>
      </c>
      <c r="V42" s="15">
        <v>0.48874553448477509</v>
      </c>
      <c r="W42" s="15">
        <v>0.38939257699878194</v>
      </c>
      <c r="X42" s="15">
        <v>0.51692019932724986</v>
      </c>
      <c r="Y42" s="15">
        <v>0.28845539388325137</v>
      </c>
      <c r="Z42" s="43">
        <v>0.5058260418945747</v>
      </c>
      <c r="AA42" s="42">
        <v>0.99563966345286825</v>
      </c>
      <c r="AB42" s="15">
        <v>0.67373419190877926</v>
      </c>
      <c r="AC42" s="15">
        <v>0.50302030007432719</v>
      </c>
      <c r="AD42" s="15">
        <v>0.727018962103537</v>
      </c>
      <c r="AE42" s="15">
        <v>0.88541998292519652</v>
      </c>
      <c r="AF42" s="15">
        <v>0.3019479191583947</v>
      </c>
      <c r="AG42" s="15">
        <v>2.9737585311038095E-2</v>
      </c>
      <c r="AH42" s="15">
        <v>0.59008452307640935</v>
      </c>
      <c r="AI42" s="15">
        <v>4.5994077862918648E-2</v>
      </c>
      <c r="AJ42" s="15">
        <v>0.96722397481743216</v>
      </c>
      <c r="AK42" s="15">
        <v>0.59224628107040656</v>
      </c>
      <c r="AL42" s="15">
        <v>8.4325362461333708E-2</v>
      </c>
      <c r="AM42" s="15">
        <v>0.66180017301944993</v>
      </c>
      <c r="AN42" s="15">
        <v>0.40321721983736225</v>
      </c>
      <c r="AO42" s="15">
        <v>1.2083194622702909E-2</v>
      </c>
      <c r="AP42" s="15">
        <v>0.90688962848572052</v>
      </c>
      <c r="AQ42" s="15">
        <v>0.4515866307161871</v>
      </c>
      <c r="AR42" s="15">
        <v>0.34260188178971696</v>
      </c>
      <c r="AS42" s="15">
        <v>0.31322978112572286</v>
      </c>
      <c r="AT42" s="15">
        <v>0.33208234858268326</v>
      </c>
      <c r="AU42" s="15">
        <v>0.68787579436757362</v>
      </c>
      <c r="AV42" s="15">
        <v>0.67670128315505951</v>
      </c>
      <c r="AW42" s="15">
        <v>0.95246280052978871</v>
      </c>
      <c r="AX42" s="15">
        <v>0.7734878090238394</v>
      </c>
      <c r="AY42" s="43">
        <v>0.93845725572521577</v>
      </c>
      <c r="AZ42" s="42">
        <v>1.2057761585556048E-2</v>
      </c>
      <c r="BA42" s="15">
        <v>0.87838319395287234</v>
      </c>
      <c r="BB42" s="15">
        <v>0.18754279875654212</v>
      </c>
      <c r="BC42" s="15">
        <v>8.1523886071526497E-2</v>
      </c>
      <c r="BD42" s="15">
        <v>0.99281578565854267</v>
      </c>
      <c r="BE42" s="15">
        <v>0.62323743827779488</v>
      </c>
      <c r="BF42" s="15">
        <v>0.30090955162383404</v>
      </c>
      <c r="BG42" s="15">
        <v>0.36576313071159816</v>
      </c>
      <c r="BH42" s="15">
        <v>6.5226314955484921E-2</v>
      </c>
      <c r="BI42" s="15">
        <v>0.40488389708517791</v>
      </c>
      <c r="BJ42" s="15">
        <v>0.1104703545551442</v>
      </c>
      <c r="BK42" s="15">
        <v>0.89303389445118109</v>
      </c>
      <c r="BL42" s="15">
        <v>0.89597467196511582</v>
      </c>
      <c r="BM42" s="15">
        <v>0.7455044969496023</v>
      </c>
      <c r="BN42" s="15">
        <v>0.25985070804216037</v>
      </c>
      <c r="BO42" s="15">
        <v>0.32240101148396783</v>
      </c>
      <c r="BP42" s="15">
        <v>0.38483164544203086</v>
      </c>
      <c r="BQ42" s="15">
        <v>0.31744398004027352</v>
      </c>
      <c r="BR42" s="15">
        <v>0.37229008489761983</v>
      </c>
      <c r="BS42" s="15">
        <v>2.1251656001169072E-2</v>
      </c>
      <c r="BT42" s="15">
        <v>0.77536373779974632</v>
      </c>
      <c r="BU42" s="15">
        <v>7.3021964193607958E-2</v>
      </c>
      <c r="BV42" s="15">
        <v>0.58132031323435696</v>
      </c>
      <c r="BW42" s="15">
        <v>0.20030107474697989</v>
      </c>
      <c r="BX42" s="43">
        <v>0.43246402758920544</v>
      </c>
    </row>
    <row r="43" spans="2:76" ht="15" customHeight="1" x14ac:dyDescent="0.35">
      <c r="B43" s="42">
        <v>0.635675050642592</v>
      </c>
      <c r="C43" s="15">
        <v>0.80350195705195704</v>
      </c>
      <c r="D43" s="15">
        <v>0.77856134134761712</v>
      </c>
      <c r="E43" s="15">
        <v>0.62315924855530891</v>
      </c>
      <c r="F43" s="15">
        <v>0.10531854487832182</v>
      </c>
      <c r="G43" s="15">
        <v>0.60982398332092069</v>
      </c>
      <c r="H43" s="15">
        <v>0.25080756880468746</v>
      </c>
      <c r="I43" s="15">
        <v>0.14022761700719522</v>
      </c>
      <c r="J43" s="15">
        <v>0.32464297851255552</v>
      </c>
      <c r="K43" s="15">
        <v>7.2731492475765824E-2</v>
      </c>
      <c r="L43" s="15">
        <v>0.13681604856228757</v>
      </c>
      <c r="M43" s="15">
        <v>0.6855824146256071</v>
      </c>
      <c r="N43" s="15">
        <v>0.66208253178236964</v>
      </c>
      <c r="O43" s="15">
        <v>0.65136520008862653</v>
      </c>
      <c r="P43" s="15">
        <v>0.63326116668103838</v>
      </c>
      <c r="Q43" s="15">
        <v>0.27283453594725116</v>
      </c>
      <c r="R43" s="15">
        <v>0.65378312402832828</v>
      </c>
      <c r="S43" s="15">
        <v>0.32552932057034678</v>
      </c>
      <c r="T43" s="15">
        <v>0.45857047127779127</v>
      </c>
      <c r="U43" s="15">
        <v>0.53599109179295956</v>
      </c>
      <c r="V43" s="15">
        <v>0.56690854095305188</v>
      </c>
      <c r="W43" s="15">
        <v>0.61854699176223882</v>
      </c>
      <c r="X43" s="15">
        <v>0.86009240080757321</v>
      </c>
      <c r="Y43" s="15">
        <v>0.53745594328654278</v>
      </c>
      <c r="Z43" s="43">
        <v>0.89845320347181334</v>
      </c>
      <c r="AA43" s="42">
        <v>0.33423413177218553</v>
      </c>
      <c r="AB43" s="15">
        <v>0.50475342655182487</v>
      </c>
      <c r="AC43" s="15">
        <v>0.74792806967803427</v>
      </c>
      <c r="AD43" s="15">
        <v>0.11397426124029852</v>
      </c>
      <c r="AE43" s="15">
        <v>0.55948268043780935</v>
      </c>
      <c r="AF43" s="15">
        <v>9.7926467959958852E-2</v>
      </c>
      <c r="AG43" s="15">
        <v>0.2852967200399622</v>
      </c>
      <c r="AH43" s="15">
        <v>0.18017932968104133</v>
      </c>
      <c r="AI43" s="15">
        <v>0.31364248857171451</v>
      </c>
      <c r="AJ43" s="15">
        <v>7.5400505837531662E-2</v>
      </c>
      <c r="AK43" s="15">
        <v>0.3645074230254356</v>
      </c>
      <c r="AL43" s="15">
        <v>0.32394553322405228</v>
      </c>
      <c r="AM43" s="15">
        <v>1.8220556868963067E-3</v>
      </c>
      <c r="AN43" s="15">
        <v>0.2901175295314421</v>
      </c>
      <c r="AO43" s="15">
        <v>0.57888668298465384</v>
      </c>
      <c r="AP43" s="15">
        <v>7.5398007456740634E-3</v>
      </c>
      <c r="AQ43" s="15">
        <v>0.31333850202054392</v>
      </c>
      <c r="AR43" s="15">
        <v>0.41348059772638324</v>
      </c>
      <c r="AS43" s="15">
        <v>0.32281777202095774</v>
      </c>
      <c r="AT43" s="15">
        <v>0.3873385326277069</v>
      </c>
      <c r="AU43" s="15">
        <v>0.93206331765448114</v>
      </c>
      <c r="AV43" s="15">
        <v>6.3527562889423184E-2</v>
      </c>
      <c r="AW43" s="15">
        <v>0.5295534633410397</v>
      </c>
      <c r="AX43" s="15">
        <v>0.77899413924852723</v>
      </c>
      <c r="AY43" s="43">
        <v>0.66606380188411485</v>
      </c>
      <c r="AZ43" s="42">
        <v>0.67350252028016899</v>
      </c>
      <c r="BA43" s="15">
        <v>0.98403207591197539</v>
      </c>
      <c r="BB43" s="15">
        <v>0.44911633647643978</v>
      </c>
      <c r="BC43" s="15">
        <v>0.87229604623867185</v>
      </c>
      <c r="BD43" s="15">
        <v>0.94962116047240674</v>
      </c>
      <c r="BE43" s="15">
        <v>0.99841784213226847</v>
      </c>
      <c r="BF43" s="15">
        <v>0.80927455452212826</v>
      </c>
      <c r="BG43" s="15">
        <v>0.5506753772473838</v>
      </c>
      <c r="BH43" s="15">
        <v>0.56946479320718268</v>
      </c>
      <c r="BI43" s="15">
        <v>0.9148813378848667</v>
      </c>
      <c r="BJ43" s="15">
        <v>0.97902690381598656</v>
      </c>
      <c r="BK43" s="15">
        <v>0.74329927893233083</v>
      </c>
      <c r="BL43" s="15">
        <v>0.11401821561630343</v>
      </c>
      <c r="BM43" s="15">
        <v>0.95706182773492809</v>
      </c>
      <c r="BN43" s="15">
        <v>0.74860877885465915</v>
      </c>
      <c r="BO43" s="15">
        <v>0.78237297063218658</v>
      </c>
      <c r="BP43" s="15">
        <v>0.67020590755476717</v>
      </c>
      <c r="BQ43" s="15">
        <v>5.9902081817275521E-2</v>
      </c>
      <c r="BR43" s="15">
        <v>0.20421511193292663</v>
      </c>
      <c r="BS43" s="15">
        <v>0.5909590672742876</v>
      </c>
      <c r="BT43" s="15">
        <v>0.5330857356949229</v>
      </c>
      <c r="BU43" s="15">
        <v>0.32862776058255383</v>
      </c>
      <c r="BV43" s="15">
        <v>0.62341775451544634</v>
      </c>
      <c r="BW43" s="15">
        <v>0.50290505041570033</v>
      </c>
      <c r="BX43" s="43">
        <v>0.9865987680850179</v>
      </c>
    </row>
    <row r="44" spans="2:76" ht="15" customHeight="1" x14ac:dyDescent="0.35">
      <c r="B44" s="42">
        <v>0.50708478587811234</v>
      </c>
      <c r="C44" s="15">
        <v>0.46687358168050475</v>
      </c>
      <c r="D44" s="15">
        <v>0.22938354436977615</v>
      </c>
      <c r="E44" s="15">
        <v>0.5422669534911585</v>
      </c>
      <c r="F44" s="15">
        <v>8.6133146596674148E-2</v>
      </c>
      <c r="G44" s="15">
        <v>0.48427801633202494</v>
      </c>
      <c r="H44" s="15">
        <v>0.8368501480863535</v>
      </c>
      <c r="I44" s="15">
        <v>0.31809977357150532</v>
      </c>
      <c r="J44" s="15">
        <v>5.8801479527526457E-2</v>
      </c>
      <c r="K44" s="15">
        <v>0.56153526047332247</v>
      </c>
      <c r="L44" s="15">
        <v>0.68845678678069477</v>
      </c>
      <c r="M44" s="15">
        <v>0.44361187915377298</v>
      </c>
      <c r="N44" s="15">
        <v>0.81155017725154743</v>
      </c>
      <c r="O44" s="15">
        <v>0.6200929624200805</v>
      </c>
      <c r="P44" s="15">
        <v>0.68088012168965484</v>
      </c>
      <c r="Q44" s="15">
        <v>0.28684896766592383</v>
      </c>
      <c r="R44" s="15">
        <v>9.6745873421059447E-2</v>
      </c>
      <c r="S44" s="15">
        <v>0.920065845140701</v>
      </c>
      <c r="T44" s="15">
        <v>0.8457958457028627</v>
      </c>
      <c r="U44" s="15">
        <v>0.49646494108648853</v>
      </c>
      <c r="V44" s="15">
        <v>0.75492739680118393</v>
      </c>
      <c r="W44" s="15">
        <v>0.14723277447852068</v>
      </c>
      <c r="X44" s="15">
        <v>0.1753881799947854</v>
      </c>
      <c r="Y44" s="15">
        <v>0.45442577636812576</v>
      </c>
      <c r="Z44" s="43">
        <v>0.84827142365334918</v>
      </c>
      <c r="AA44" s="42">
        <v>0.24251190512737764</v>
      </c>
      <c r="AB44" s="15">
        <v>0.91618445228909595</v>
      </c>
      <c r="AC44" s="15">
        <v>7.3325932379186831E-4</v>
      </c>
      <c r="AD44" s="15">
        <v>0.7330901744692645</v>
      </c>
      <c r="AE44" s="15">
        <v>0.77929507437210521</v>
      </c>
      <c r="AF44" s="15">
        <v>0.78353034178340319</v>
      </c>
      <c r="AG44" s="15">
        <v>0.58545215096404923</v>
      </c>
      <c r="AH44" s="15">
        <v>0.70500268855263137</v>
      </c>
      <c r="AI44" s="15">
        <v>0.68613386177971003</v>
      </c>
      <c r="AJ44" s="15">
        <v>0.42135988614077791</v>
      </c>
      <c r="AK44" s="15">
        <v>0.42597468492902013</v>
      </c>
      <c r="AL44" s="15">
        <v>0.1236372040317818</v>
      </c>
      <c r="AM44" s="15">
        <v>0.13095172600663429</v>
      </c>
      <c r="AN44" s="15">
        <v>4.83090382454614E-2</v>
      </c>
      <c r="AO44" s="15">
        <v>4.9434162479944144E-2</v>
      </c>
      <c r="AP44" s="15">
        <v>0.16288138282378239</v>
      </c>
      <c r="AQ44" s="15">
        <v>0.24353783302614596</v>
      </c>
      <c r="AR44" s="15">
        <v>0.28338064615847647</v>
      </c>
      <c r="AS44" s="15">
        <v>0.60834823821166517</v>
      </c>
      <c r="AT44" s="15">
        <v>0.66398693936015174</v>
      </c>
      <c r="AU44" s="15">
        <v>0.9772708713064131</v>
      </c>
      <c r="AV44" s="15">
        <v>0.4447451594604811</v>
      </c>
      <c r="AW44" s="15">
        <v>0.17138701353850616</v>
      </c>
      <c r="AX44" s="15">
        <v>0.47724037706379119</v>
      </c>
      <c r="AY44" s="43">
        <v>0.88630352687478486</v>
      </c>
      <c r="AZ44" s="42">
        <v>0.80772570582898173</v>
      </c>
      <c r="BA44" s="15">
        <v>0.93717197448384171</v>
      </c>
      <c r="BB44" s="15">
        <v>5.373863651696742E-2</v>
      </c>
      <c r="BC44" s="15">
        <v>0.13230256318566291</v>
      </c>
      <c r="BD44" s="15">
        <v>0.87482762436753525</v>
      </c>
      <c r="BE44" s="15">
        <v>7.2140110950863479E-2</v>
      </c>
      <c r="BF44" s="15">
        <v>0.99886644873310015</v>
      </c>
      <c r="BG44" s="15">
        <v>0.65543493478872639</v>
      </c>
      <c r="BH44" s="15">
        <v>0.69988376885520909</v>
      </c>
      <c r="BI44" s="15">
        <v>0.40164076005657523</v>
      </c>
      <c r="BJ44" s="15">
        <v>0.48674290225121819</v>
      </c>
      <c r="BK44" s="15">
        <v>0.52849854795567519</v>
      </c>
      <c r="BL44" s="15">
        <v>0.73627326314919239</v>
      </c>
      <c r="BM44" s="15">
        <v>0.88448667082852783</v>
      </c>
      <c r="BN44" s="15">
        <v>0.83643763796138981</v>
      </c>
      <c r="BO44" s="15">
        <v>0.89214150382581625</v>
      </c>
      <c r="BP44" s="15">
        <v>0.52986706830887309</v>
      </c>
      <c r="BQ44" s="15">
        <v>0.48639696932311949</v>
      </c>
      <c r="BR44" s="15">
        <v>0.65786315562316633</v>
      </c>
      <c r="BS44" s="15">
        <v>0.50836231437930512</v>
      </c>
      <c r="BT44" s="15">
        <v>0.22129309307756118</v>
      </c>
      <c r="BU44" s="15">
        <v>0.58193661625595838</v>
      </c>
      <c r="BV44" s="15">
        <v>0.1445561482158183</v>
      </c>
      <c r="BW44" s="15">
        <v>0.4942198554342877</v>
      </c>
      <c r="BX44" s="43">
        <v>9.4367205373950824E-2</v>
      </c>
    </row>
    <row r="45" spans="2:76" ht="15" customHeight="1" x14ac:dyDescent="0.35">
      <c r="B45" s="42">
        <v>0.97992801054464374</v>
      </c>
      <c r="C45" s="15">
        <v>0.73610405595631612</v>
      </c>
      <c r="D45" s="15">
        <v>0.64750359338735552</v>
      </c>
      <c r="E45" s="15">
        <v>0.39868505708725221</v>
      </c>
      <c r="F45" s="15">
        <v>0.44361943767497514</v>
      </c>
      <c r="G45" s="15">
        <v>0.22645074763463213</v>
      </c>
      <c r="H45" s="15">
        <v>0.28079430375196268</v>
      </c>
      <c r="I45" s="15">
        <v>0.71856522177427906</v>
      </c>
      <c r="J45" s="15">
        <v>0.5218280594888105</v>
      </c>
      <c r="K45" s="15">
        <v>0.97696739091784845</v>
      </c>
      <c r="L45" s="15">
        <v>0.44148817546153196</v>
      </c>
      <c r="M45" s="15">
        <v>0.68559355354047669</v>
      </c>
      <c r="N45" s="15">
        <v>0.32618275619654602</v>
      </c>
      <c r="O45" s="15">
        <v>0.91867183438164057</v>
      </c>
      <c r="P45" s="15">
        <v>9.3285773035380215E-2</v>
      </c>
      <c r="Q45" s="15">
        <v>6.8645431409443125E-3</v>
      </c>
      <c r="R45" s="15">
        <v>0.22159517279227026</v>
      </c>
      <c r="S45" s="15">
        <v>0.3420414463621696</v>
      </c>
      <c r="T45" s="15">
        <v>5.7327627188958341E-2</v>
      </c>
      <c r="U45" s="15">
        <v>0.81474943457144611</v>
      </c>
      <c r="V45" s="15">
        <v>7.0668826742053437E-2</v>
      </c>
      <c r="W45" s="15">
        <v>0.17265908832988086</v>
      </c>
      <c r="X45" s="15">
        <v>0.11006999784129812</v>
      </c>
      <c r="Y45" s="15">
        <v>0.99546247405881416</v>
      </c>
      <c r="Z45" s="43">
        <v>0.39504258772016798</v>
      </c>
      <c r="AA45" s="42">
        <v>0.4284487322489644</v>
      </c>
      <c r="AB45" s="15">
        <v>0.82983288567013336</v>
      </c>
      <c r="AC45" s="15">
        <v>0.15819566935861862</v>
      </c>
      <c r="AD45" s="15">
        <v>0.17079287206096616</v>
      </c>
      <c r="AE45" s="15">
        <v>0.58554362965802254</v>
      </c>
      <c r="AF45" s="15">
        <v>3.9755444866754419E-2</v>
      </c>
      <c r="AG45" s="15">
        <v>0.49784990070997071</v>
      </c>
      <c r="AH45" s="15">
        <v>0.2506810208956739</v>
      </c>
      <c r="AI45" s="15">
        <v>8.2407879218576396E-2</v>
      </c>
      <c r="AJ45" s="15">
        <v>5.5544213936637887E-2</v>
      </c>
      <c r="AK45" s="15">
        <v>0.60657051677215512</v>
      </c>
      <c r="AL45" s="15">
        <v>0.39190283020863959</v>
      </c>
      <c r="AM45" s="15">
        <v>0.65000309649551835</v>
      </c>
      <c r="AN45" s="15">
        <v>0.86815685103098617</v>
      </c>
      <c r="AO45" s="15">
        <v>0.38452880298320569</v>
      </c>
      <c r="AP45" s="15">
        <v>0.37783742637942108</v>
      </c>
      <c r="AQ45" s="15">
        <v>0.54978294454068144</v>
      </c>
      <c r="AR45" s="15">
        <v>0.85244789961410328</v>
      </c>
      <c r="AS45" s="15">
        <v>7.8633608814943745E-2</v>
      </c>
      <c r="AT45" s="15">
        <v>0.73313108241465574</v>
      </c>
      <c r="AU45" s="15">
        <v>0.84452104115192295</v>
      </c>
      <c r="AV45" s="15">
        <v>0.43154401664193531</v>
      </c>
      <c r="AW45" s="15">
        <v>0.69203047300217146</v>
      </c>
      <c r="AX45" s="15">
        <v>0.76202599834842477</v>
      </c>
      <c r="AY45" s="43">
        <v>0.3590054500405081</v>
      </c>
      <c r="AZ45" s="42">
        <v>0.39583933666746662</v>
      </c>
      <c r="BA45" s="15">
        <v>0.98018112047939221</v>
      </c>
      <c r="BB45" s="15">
        <v>0.12654348692864792</v>
      </c>
      <c r="BC45" s="15">
        <v>0.42479221224142616</v>
      </c>
      <c r="BD45" s="15">
        <v>0.42404352716089877</v>
      </c>
      <c r="BE45" s="15">
        <v>0.60687919484293262</v>
      </c>
      <c r="BF45" s="15">
        <v>7.8110874430442623E-2</v>
      </c>
      <c r="BG45" s="15">
        <v>0.14941157659196491</v>
      </c>
      <c r="BH45" s="15">
        <v>4.0241822989198983E-2</v>
      </c>
      <c r="BI45" s="15">
        <v>0.87723821796519541</v>
      </c>
      <c r="BJ45" s="15">
        <v>9.4264071009543038E-2</v>
      </c>
      <c r="BK45" s="15">
        <v>0.6613522044804192</v>
      </c>
      <c r="BL45" s="15">
        <v>0.1765792124885085</v>
      </c>
      <c r="BM45" s="15">
        <v>2.9052146560143766E-2</v>
      </c>
      <c r="BN45" s="15">
        <v>0.43179605108938124</v>
      </c>
      <c r="BO45" s="15">
        <v>0.28278578384366571</v>
      </c>
      <c r="BP45" s="15">
        <v>0.8928326157394133</v>
      </c>
      <c r="BQ45" s="15">
        <v>0.29489891748423602</v>
      </c>
      <c r="BR45" s="15">
        <v>0.75937620012724893</v>
      </c>
      <c r="BS45" s="15">
        <v>0.84438727741426045</v>
      </c>
      <c r="BT45" s="15">
        <v>0.10465506677814573</v>
      </c>
      <c r="BU45" s="15">
        <v>0.97076857616513801</v>
      </c>
      <c r="BV45" s="15">
        <v>0.39077966251988072</v>
      </c>
      <c r="BW45" s="15">
        <v>0.71239445948997027</v>
      </c>
      <c r="BX45" s="43">
        <v>0.54440988539153135</v>
      </c>
    </row>
    <row r="46" spans="2:76" ht="15" customHeight="1" x14ac:dyDescent="0.35">
      <c r="B46" s="42">
        <v>0.3889506518575554</v>
      </c>
      <c r="C46" s="15">
        <v>0.91233630426586376</v>
      </c>
      <c r="D46" s="15">
        <v>0.19828072357715298</v>
      </c>
      <c r="E46" s="15">
        <v>0.17000088610121677</v>
      </c>
      <c r="F46" s="15">
        <v>1.9248670997822903E-2</v>
      </c>
      <c r="G46" s="15">
        <v>0.76967338109756545</v>
      </c>
      <c r="H46" s="15">
        <v>5.1302305297512119E-2</v>
      </c>
      <c r="I46" s="15">
        <v>0.55418146328434204</v>
      </c>
      <c r="J46" s="15">
        <v>0.46196179372818835</v>
      </c>
      <c r="K46" s="15">
        <v>0.50961442294058301</v>
      </c>
      <c r="L46" s="15">
        <v>0.62478323982067518</v>
      </c>
      <c r="M46" s="15">
        <v>5.8417979337508585E-2</v>
      </c>
      <c r="N46" s="15">
        <v>0.27458388267259526</v>
      </c>
      <c r="O46" s="15">
        <v>0.71161143993233777</v>
      </c>
      <c r="P46" s="15">
        <v>2.7758371129474546E-2</v>
      </c>
      <c r="Q46" s="15">
        <v>0.48578956230578774</v>
      </c>
      <c r="R46" s="15">
        <v>0.92086484643431188</v>
      </c>
      <c r="S46" s="15">
        <v>0.17054960157967447</v>
      </c>
      <c r="T46" s="15">
        <v>0.49497991715113632</v>
      </c>
      <c r="U46" s="15">
        <v>7.4241086574853066E-2</v>
      </c>
      <c r="V46" s="15">
        <v>0.56700257868528781</v>
      </c>
      <c r="W46" s="15">
        <v>5.2013824805464903E-2</v>
      </c>
      <c r="X46" s="15">
        <v>0.92569870345903349</v>
      </c>
      <c r="Y46" s="15">
        <v>0.61339209805935424</v>
      </c>
      <c r="Z46" s="43">
        <v>0.90361727112704038</v>
      </c>
      <c r="AA46" s="42">
        <v>0.50299588333769896</v>
      </c>
      <c r="AB46" s="15">
        <v>0.10803806312294961</v>
      </c>
      <c r="AC46" s="15">
        <v>5.1991276260687114E-2</v>
      </c>
      <c r="AD46" s="15">
        <v>0.68070978438340835</v>
      </c>
      <c r="AE46" s="15">
        <v>0.71993840230863604</v>
      </c>
      <c r="AF46" s="15">
        <v>0.81955667693773249</v>
      </c>
      <c r="AG46" s="15">
        <v>0.13016689297392103</v>
      </c>
      <c r="AH46" s="15">
        <v>0.98734907356535373</v>
      </c>
      <c r="AI46" s="15">
        <v>0.43129204751368244</v>
      </c>
      <c r="AJ46" s="15">
        <v>1.9964655156216926E-2</v>
      </c>
      <c r="AK46" s="15">
        <v>1.0860553786461558E-2</v>
      </c>
      <c r="AL46" s="15">
        <v>3.556903249026222E-2</v>
      </c>
      <c r="AM46" s="15">
        <v>0.66436635997711224</v>
      </c>
      <c r="AN46" s="15">
        <v>0.61199480030690001</v>
      </c>
      <c r="AO46" s="15">
        <v>0.63736902304273091</v>
      </c>
      <c r="AP46" s="15">
        <v>0.79118398748869134</v>
      </c>
      <c r="AQ46" s="15">
        <v>0.46554609007852343</v>
      </c>
      <c r="AR46" s="15">
        <v>0.55713100635263524</v>
      </c>
      <c r="AS46" s="15">
        <v>0.72168170689809463</v>
      </c>
      <c r="AT46" s="15">
        <v>0.76318007223991102</v>
      </c>
      <c r="AU46" s="15">
        <v>0.7708379045049476</v>
      </c>
      <c r="AV46" s="15">
        <v>0.98177696341587528</v>
      </c>
      <c r="AW46" s="15">
        <v>0.51766867963387486</v>
      </c>
      <c r="AX46" s="15">
        <v>0.35964503092139399</v>
      </c>
      <c r="AY46" s="43">
        <v>0.3193239430975604</v>
      </c>
      <c r="AZ46" s="42">
        <v>0.70201084628979471</v>
      </c>
      <c r="BA46" s="15">
        <v>0.40073177640218394</v>
      </c>
      <c r="BB46" s="15">
        <v>0.91895502689132647</v>
      </c>
      <c r="BC46" s="15">
        <v>0.49620113040348979</v>
      </c>
      <c r="BD46" s="15">
        <v>0.93119418631844586</v>
      </c>
      <c r="BE46" s="15">
        <v>0.80965438870881656</v>
      </c>
      <c r="BF46" s="15">
        <v>0.60549694101756679</v>
      </c>
      <c r="BG46" s="15">
        <v>0.71920952995010334</v>
      </c>
      <c r="BH46" s="15">
        <v>0.19909741749101106</v>
      </c>
      <c r="BI46" s="15">
        <v>0.30611631755996604</v>
      </c>
      <c r="BJ46" s="15">
        <v>6.1151191669863825E-2</v>
      </c>
      <c r="BK46" s="15">
        <v>7.0416140553254292E-2</v>
      </c>
      <c r="BL46" s="15">
        <v>0.87390627772082252</v>
      </c>
      <c r="BM46" s="15">
        <v>0.56039035057889153</v>
      </c>
      <c r="BN46" s="15">
        <v>0.48690323924585532</v>
      </c>
      <c r="BO46" s="15">
        <v>0.54912242237246633</v>
      </c>
      <c r="BP46" s="15">
        <v>0.99150886514699976</v>
      </c>
      <c r="BQ46" s="15">
        <v>0.56090264888999752</v>
      </c>
      <c r="BR46" s="15">
        <v>0.84746103275875806</v>
      </c>
      <c r="BS46" s="15">
        <v>0.45342395910462241</v>
      </c>
      <c r="BT46" s="15">
        <v>0.67686416779888126</v>
      </c>
      <c r="BU46" s="15">
        <v>0.36093210891933658</v>
      </c>
      <c r="BV46" s="15">
        <v>0.69700248534848452</v>
      </c>
      <c r="BW46" s="15">
        <v>0.82289993381579718</v>
      </c>
      <c r="BX46" s="43">
        <v>0.92791010864749135</v>
      </c>
    </row>
    <row r="47" spans="2:76" ht="15" customHeight="1" x14ac:dyDescent="0.35">
      <c r="B47" s="42">
        <v>0.60508453200241963</v>
      </c>
      <c r="C47" s="15">
        <v>7.7073502714864905E-2</v>
      </c>
      <c r="D47" s="15">
        <v>0.70236557946085854</v>
      </c>
      <c r="E47" s="15">
        <v>0.19946773280162344</v>
      </c>
      <c r="F47" s="15">
        <v>0.93858074545282821</v>
      </c>
      <c r="G47" s="15">
        <v>0.59374907430776336</v>
      </c>
      <c r="H47" s="15">
        <v>0.28357609517807525</v>
      </c>
      <c r="I47" s="15">
        <v>0.55956545941304425</v>
      </c>
      <c r="J47" s="15">
        <v>0.29243941904694326</v>
      </c>
      <c r="K47" s="15">
        <v>0.42574362503621255</v>
      </c>
      <c r="L47" s="15">
        <v>0.22085601450017189</v>
      </c>
      <c r="M47" s="15">
        <v>0.89974365434647252</v>
      </c>
      <c r="N47" s="15">
        <v>0.15200175480885991</v>
      </c>
      <c r="O47" s="15">
        <v>0.47352838551909981</v>
      </c>
      <c r="P47" s="15">
        <v>0.832042991396577</v>
      </c>
      <c r="Q47" s="15">
        <v>0.7049458013229748</v>
      </c>
      <c r="R47" s="15">
        <v>5.288558446488667E-2</v>
      </c>
      <c r="S47" s="15">
        <v>0.74901920052945137</v>
      </c>
      <c r="T47" s="15">
        <v>0.35023332958511721</v>
      </c>
      <c r="U47" s="15">
        <v>0.72547544892746541</v>
      </c>
      <c r="V47" s="15">
        <v>6.3159688656393653E-2</v>
      </c>
      <c r="W47" s="15">
        <v>0.49776385744576623</v>
      </c>
      <c r="X47" s="15">
        <v>0.89776134000543761</v>
      </c>
      <c r="Y47" s="15">
        <v>0.75182068199319219</v>
      </c>
      <c r="Z47" s="43">
        <v>0.40345848560779562</v>
      </c>
      <c r="AA47" s="42">
        <v>0.43457725243389644</v>
      </c>
      <c r="AB47" s="15">
        <v>0.66259273866845347</v>
      </c>
      <c r="AC47" s="15">
        <v>0.96066551462425809</v>
      </c>
      <c r="AD47" s="15">
        <v>0.37257672407772957</v>
      </c>
      <c r="AE47" s="15">
        <v>1.1715277428666071E-2</v>
      </c>
      <c r="AF47" s="15">
        <v>0.14329230785073932</v>
      </c>
      <c r="AG47" s="15">
        <v>0.17120958764472105</v>
      </c>
      <c r="AH47" s="15">
        <v>0.82665047689051396</v>
      </c>
      <c r="AI47" s="15">
        <v>0.75725637064552176</v>
      </c>
      <c r="AJ47" s="15">
        <v>0.88196506785576434</v>
      </c>
      <c r="AK47" s="15">
        <v>0.98421597749995204</v>
      </c>
      <c r="AL47" s="15">
        <v>0.33151209609215915</v>
      </c>
      <c r="AM47" s="15">
        <v>0.78173915712497599</v>
      </c>
      <c r="AN47" s="15">
        <v>0.68924407962863188</v>
      </c>
      <c r="AO47" s="15">
        <v>3.1561471424967236E-2</v>
      </c>
      <c r="AP47" s="15">
        <v>0.3415151586101699</v>
      </c>
      <c r="AQ47" s="15">
        <v>0.37373655338818501</v>
      </c>
      <c r="AR47" s="15">
        <v>0.42856354212159065</v>
      </c>
      <c r="AS47" s="15">
        <v>0.22688891270397371</v>
      </c>
      <c r="AT47" s="15">
        <v>0.44322608514163575</v>
      </c>
      <c r="AU47" s="15">
        <v>0.21582205066054216</v>
      </c>
      <c r="AV47" s="15">
        <v>0.16539984137200159</v>
      </c>
      <c r="AW47" s="15">
        <v>0.39338363237001051</v>
      </c>
      <c r="AX47" s="15">
        <v>0.75906298832364449</v>
      </c>
      <c r="AY47" s="43">
        <v>0.47105978187689479</v>
      </c>
      <c r="AZ47" s="42">
        <v>0.54271197755616152</v>
      </c>
      <c r="BA47" s="15">
        <v>0.90419545550648517</v>
      </c>
      <c r="BB47" s="15">
        <v>0.99616652569509745</v>
      </c>
      <c r="BC47" s="15">
        <v>0.97178999542796574</v>
      </c>
      <c r="BD47" s="15">
        <v>0.31283215507734408</v>
      </c>
      <c r="BE47" s="15">
        <v>1.3021982461060677E-2</v>
      </c>
      <c r="BF47" s="15">
        <v>0.53218398963903302</v>
      </c>
      <c r="BG47" s="15">
        <v>0.42941326017451842</v>
      </c>
      <c r="BH47" s="15">
        <v>0.32338132335621728</v>
      </c>
      <c r="BI47" s="15">
        <v>0.97248011275678203</v>
      </c>
      <c r="BJ47" s="15">
        <v>0.80033257701573224</v>
      </c>
      <c r="BK47" s="15">
        <v>0.62315483267731153</v>
      </c>
      <c r="BL47" s="15">
        <v>0.48007133047939621</v>
      </c>
      <c r="BM47" s="15">
        <v>0.80726917778234586</v>
      </c>
      <c r="BN47" s="15">
        <v>0.72337788948213255</v>
      </c>
      <c r="BO47" s="15">
        <v>7.3125957065051872E-2</v>
      </c>
      <c r="BP47" s="15">
        <v>0.4317253552684488</v>
      </c>
      <c r="BQ47" s="15">
        <v>3.9777739808304236E-2</v>
      </c>
      <c r="BR47" s="15">
        <v>0.1643471176298068</v>
      </c>
      <c r="BS47" s="15">
        <v>0.83839047092935659</v>
      </c>
      <c r="BT47" s="15">
        <v>0.37855234759901202</v>
      </c>
      <c r="BU47" s="15">
        <v>0.63100225899610141</v>
      </c>
      <c r="BV47" s="15">
        <v>0.92229646756718853</v>
      </c>
      <c r="BW47" s="15">
        <v>0.37901882014953669</v>
      </c>
      <c r="BX47" s="43">
        <v>0.73859733075888856</v>
      </c>
    </row>
    <row r="48" spans="2:76" ht="15" customHeight="1" x14ac:dyDescent="0.35">
      <c r="B48" s="42">
        <v>0.43799536069079437</v>
      </c>
      <c r="C48" s="15">
        <v>0.14396735750515488</v>
      </c>
      <c r="D48" s="15">
        <v>0.86278025271345926</v>
      </c>
      <c r="E48" s="15">
        <v>1.6247977334619357E-2</v>
      </c>
      <c r="F48" s="15">
        <v>0.7788317942666827</v>
      </c>
      <c r="G48" s="15">
        <v>0.80702470775392421</v>
      </c>
      <c r="H48" s="15">
        <v>0.92142284797948204</v>
      </c>
      <c r="I48" s="15">
        <v>0.2594339994256889</v>
      </c>
      <c r="J48" s="15">
        <v>0.74422438851757267</v>
      </c>
      <c r="K48" s="15">
        <v>0.67105985463794104</v>
      </c>
      <c r="L48" s="15">
        <v>0.43141891207105609</v>
      </c>
      <c r="M48" s="15">
        <v>0.12749788603598344</v>
      </c>
      <c r="N48" s="15">
        <v>0.31233272271192392</v>
      </c>
      <c r="O48" s="15">
        <v>0.64142689064637537</v>
      </c>
      <c r="P48" s="15">
        <v>0.39513623519421182</v>
      </c>
      <c r="Q48" s="15">
        <v>0.36312948741727002</v>
      </c>
      <c r="R48" s="15">
        <v>0.59508242336291128</v>
      </c>
      <c r="S48" s="15">
        <v>0.96169564909628213</v>
      </c>
      <c r="T48" s="15">
        <v>0.82269721224764725</v>
      </c>
      <c r="U48" s="15">
        <v>0.66361855362282007</v>
      </c>
      <c r="V48" s="15">
        <v>0.41019558961407943</v>
      </c>
      <c r="W48" s="15">
        <v>0.32544510684602912</v>
      </c>
      <c r="X48" s="15">
        <v>0.43042590415319848</v>
      </c>
      <c r="Y48" s="15">
        <v>0.87204100404291807</v>
      </c>
      <c r="Z48" s="43">
        <v>0.50068676042932703</v>
      </c>
      <c r="AA48" s="42">
        <v>0.72147253852084459</v>
      </c>
      <c r="AB48" s="15">
        <v>0.26160643146028484</v>
      </c>
      <c r="AC48" s="15">
        <v>0.43856698994516663</v>
      </c>
      <c r="AD48" s="15">
        <v>0.76993538163737962</v>
      </c>
      <c r="AE48" s="15">
        <v>3.9654229764398807E-2</v>
      </c>
      <c r="AF48" s="15">
        <v>0.9976377365073904</v>
      </c>
      <c r="AG48" s="15">
        <v>0.84807059339161905</v>
      </c>
      <c r="AH48" s="15">
        <v>0.35642196078667809</v>
      </c>
      <c r="AI48" s="15">
        <v>0.18530422955045467</v>
      </c>
      <c r="AJ48" s="15">
        <v>0.11700455243244379</v>
      </c>
      <c r="AK48" s="15">
        <v>1.6036484133465256E-2</v>
      </c>
      <c r="AL48" s="15">
        <v>0.50195524762801036</v>
      </c>
      <c r="AM48" s="15">
        <v>0.3141171981814338</v>
      </c>
      <c r="AN48" s="15">
        <v>0.98466581967378142</v>
      </c>
      <c r="AO48" s="15">
        <v>0.39904108236986069</v>
      </c>
      <c r="AP48" s="15">
        <v>1.883071473618092E-2</v>
      </c>
      <c r="AQ48" s="15">
        <v>0.14882091623342941</v>
      </c>
      <c r="AR48" s="15">
        <v>0.70534259752651574</v>
      </c>
      <c r="AS48" s="15">
        <v>4.8138010088224492E-3</v>
      </c>
      <c r="AT48" s="15">
        <v>0.78508171664962434</v>
      </c>
      <c r="AU48" s="15">
        <v>0.27458110503030453</v>
      </c>
      <c r="AV48" s="15">
        <v>4.7558809191338702E-2</v>
      </c>
      <c r="AW48" s="15">
        <v>0.78947794742139088</v>
      </c>
      <c r="AX48" s="15">
        <v>0.41171068937951494</v>
      </c>
      <c r="AY48" s="43">
        <v>0.45990783441322158</v>
      </c>
      <c r="AZ48" s="42">
        <v>0.91089505768592138</v>
      </c>
      <c r="BA48" s="15">
        <v>9.9540229724452645E-2</v>
      </c>
      <c r="BB48" s="15">
        <v>0.99026622545063658</v>
      </c>
      <c r="BC48" s="15">
        <v>0.49240661038017153</v>
      </c>
      <c r="BD48" s="15">
        <v>0.15255920623452734</v>
      </c>
      <c r="BE48" s="15">
        <v>0.91645096495927403</v>
      </c>
      <c r="BF48" s="15">
        <v>0.59951648489593912</v>
      </c>
      <c r="BG48" s="15">
        <v>0.77176891676332837</v>
      </c>
      <c r="BH48" s="15">
        <v>0.44919589957605377</v>
      </c>
      <c r="BI48" s="15">
        <v>0.40890569575515678</v>
      </c>
      <c r="BJ48" s="15">
        <v>0.32333024101363161</v>
      </c>
      <c r="BK48" s="15">
        <v>0.41737874723365764</v>
      </c>
      <c r="BL48" s="15">
        <v>0.46031111283660953</v>
      </c>
      <c r="BM48" s="15">
        <v>0.14535377275971917</v>
      </c>
      <c r="BN48" s="15">
        <v>0.52936787959405407</v>
      </c>
      <c r="BO48" s="15">
        <v>0.933839231381423</v>
      </c>
      <c r="BP48" s="15">
        <v>0.80794131546816428</v>
      </c>
      <c r="BQ48" s="15">
        <v>0.30747177679180582</v>
      </c>
      <c r="BR48" s="15">
        <v>0.55892501287749197</v>
      </c>
      <c r="BS48" s="15">
        <v>0.13800047292670592</v>
      </c>
      <c r="BT48" s="15">
        <v>0.52599977088413907</v>
      </c>
      <c r="BU48" s="15">
        <v>0.23499072092132645</v>
      </c>
      <c r="BV48" s="15">
        <v>5.6265211145443694E-2</v>
      </c>
      <c r="BW48" s="15">
        <v>5.0993788545699581E-2</v>
      </c>
      <c r="BX48" s="43">
        <v>8.5204110025755009E-3</v>
      </c>
    </row>
    <row r="49" spans="1:76" s="9" customFormat="1" ht="15" customHeight="1" x14ac:dyDescent="0.35">
      <c r="A49" s="4"/>
      <c r="B49" s="42">
        <v>0.68003070258638698</v>
      </c>
      <c r="C49" s="15">
        <v>0.89925006026077081</v>
      </c>
      <c r="D49" s="15">
        <v>3.2535085221579885E-2</v>
      </c>
      <c r="E49" s="15">
        <v>0.53399940256019984</v>
      </c>
      <c r="F49" s="15">
        <v>0.67287570134698571</v>
      </c>
      <c r="G49" s="15">
        <v>0.19687928602187366</v>
      </c>
      <c r="H49" s="15">
        <v>0.61082508818351611</v>
      </c>
      <c r="I49" s="15">
        <v>0.46580794411183091</v>
      </c>
      <c r="J49" s="15">
        <v>0.1226756258932088</v>
      </c>
      <c r="K49" s="15">
        <v>0.17810737289932088</v>
      </c>
      <c r="L49" s="15">
        <v>0.84909961160101033</v>
      </c>
      <c r="M49" s="15">
        <v>0.94162595003464844</v>
      </c>
      <c r="N49" s="15">
        <v>0.54203341232942237</v>
      </c>
      <c r="O49" s="15">
        <v>0.19559260838996795</v>
      </c>
      <c r="P49" s="15">
        <v>0.14128495850454326</v>
      </c>
      <c r="Q49" s="15">
        <v>0.81571828374705946</v>
      </c>
      <c r="R49" s="15">
        <v>5.0802432666832709E-2</v>
      </c>
      <c r="S49" s="15">
        <v>0.51707946351535261</v>
      </c>
      <c r="T49" s="15">
        <v>0.17662213406926031</v>
      </c>
      <c r="U49" s="15">
        <v>0.67650376845609528</v>
      </c>
      <c r="V49" s="15">
        <v>0.27993979056155249</v>
      </c>
      <c r="W49" s="15">
        <v>0.54141495848481536</v>
      </c>
      <c r="X49" s="15">
        <v>0.30948702227647751</v>
      </c>
      <c r="Y49" s="15">
        <v>7.8524801506657305E-2</v>
      </c>
      <c r="Z49" s="43">
        <v>0.43565075396358344</v>
      </c>
      <c r="AA49" s="42">
        <v>0.74171842553421974</v>
      </c>
      <c r="AB49" s="15">
        <v>0.80725125672223408</v>
      </c>
      <c r="AC49" s="15">
        <v>0.93838106357938589</v>
      </c>
      <c r="AD49" s="15">
        <v>0.72560753157110225</v>
      </c>
      <c r="AE49" s="15">
        <v>0.36215425728871053</v>
      </c>
      <c r="AF49" s="15">
        <v>0.13194419200483121</v>
      </c>
      <c r="AG49" s="15">
        <v>0.24016328328384107</v>
      </c>
      <c r="AH49" s="15">
        <v>0.11527748288944439</v>
      </c>
      <c r="AI49" s="15">
        <v>6.5209606043581725E-2</v>
      </c>
      <c r="AJ49" s="15">
        <v>0.24514027313067732</v>
      </c>
      <c r="AK49" s="15">
        <v>0.95951904493559348</v>
      </c>
      <c r="AL49" s="15">
        <v>0.30481942833924991</v>
      </c>
      <c r="AM49" s="15">
        <v>0.32011074499164027</v>
      </c>
      <c r="AN49" s="15">
        <v>1.466430291737042E-2</v>
      </c>
      <c r="AO49" s="15">
        <v>0.32428139887327057</v>
      </c>
      <c r="AP49" s="15">
        <v>0.35007687301028245</v>
      </c>
      <c r="AQ49" s="15">
        <v>0.82067393050986515</v>
      </c>
      <c r="AR49" s="15">
        <v>0.15071617121612546</v>
      </c>
      <c r="AS49" s="15">
        <v>0.31464297687344311</v>
      </c>
      <c r="AT49" s="15">
        <v>7.8926003830592784E-2</v>
      </c>
      <c r="AU49" s="15">
        <v>0.67124475080968282</v>
      </c>
      <c r="AV49" s="15">
        <v>3.0515182340098312E-2</v>
      </c>
      <c r="AW49" s="15">
        <v>0.94159051212319111</v>
      </c>
      <c r="AX49" s="15">
        <v>0.85907394695224337</v>
      </c>
      <c r="AY49" s="43">
        <v>0.46844959739833802</v>
      </c>
      <c r="AZ49" s="42">
        <v>0.25507651767250883</v>
      </c>
      <c r="BA49" s="15">
        <v>0.52243393271542427</v>
      </c>
      <c r="BB49" s="15">
        <v>0.24624443346292502</v>
      </c>
      <c r="BC49" s="15">
        <v>0.45259932992202589</v>
      </c>
      <c r="BD49" s="15">
        <v>0.17631300610313949</v>
      </c>
      <c r="BE49" s="15">
        <v>0.62765160893819549</v>
      </c>
      <c r="BF49" s="15">
        <v>0.9211439283171049</v>
      </c>
      <c r="BG49" s="15">
        <v>0.92613058896849243</v>
      </c>
      <c r="BH49" s="15">
        <v>0.83424611323730591</v>
      </c>
      <c r="BI49" s="15">
        <v>0.88493092142491625</v>
      </c>
      <c r="BJ49" s="15">
        <v>0.74776270736573169</v>
      </c>
      <c r="BK49" s="15">
        <v>0.62027134739609335</v>
      </c>
      <c r="BL49" s="15">
        <v>7.1891982753218842E-2</v>
      </c>
      <c r="BM49" s="15">
        <v>5.3219766480800956E-3</v>
      </c>
      <c r="BN49" s="15">
        <v>0.51352889929530343</v>
      </c>
      <c r="BO49" s="15">
        <v>0.20306841940651221</v>
      </c>
      <c r="BP49" s="15">
        <v>0.14257212921478957</v>
      </c>
      <c r="BQ49" s="15">
        <v>0.92594618889164571</v>
      </c>
      <c r="BR49" s="15">
        <v>0.755605996813005</v>
      </c>
      <c r="BS49" s="15">
        <v>0.46710940001973211</v>
      </c>
      <c r="BT49" s="15">
        <v>0.20098747302583531</v>
      </c>
      <c r="BU49" s="15">
        <v>0.66060174492640977</v>
      </c>
      <c r="BV49" s="15">
        <v>0.8630148773636297</v>
      </c>
      <c r="BW49" s="15">
        <v>0.87623003633233942</v>
      </c>
      <c r="BX49" s="43">
        <v>0.7514419904193691</v>
      </c>
    </row>
    <row r="50" spans="1:76" s="9" customFormat="1" ht="15" customHeight="1" x14ac:dyDescent="0.35">
      <c r="A50" s="4"/>
      <c r="B50" s="42">
        <v>0.42886996250642007</v>
      </c>
      <c r="C50" s="15">
        <v>0.12309735312842451</v>
      </c>
      <c r="D50" s="15">
        <v>0.4599255818580934</v>
      </c>
      <c r="E50" s="15">
        <v>0.61644872761010472</v>
      </c>
      <c r="F50" s="15">
        <v>4.0512229532966182E-2</v>
      </c>
      <c r="G50" s="15">
        <v>0.80687444728107705</v>
      </c>
      <c r="H50" s="15">
        <v>0.39594621883967029</v>
      </c>
      <c r="I50" s="15">
        <v>0.42900635500840767</v>
      </c>
      <c r="J50" s="15">
        <v>0.13546804866717932</v>
      </c>
      <c r="K50" s="15">
        <v>0.52884072443685193</v>
      </c>
      <c r="L50" s="15">
        <v>0.81311252782106436</v>
      </c>
      <c r="M50" s="15">
        <v>0.3160530386420547</v>
      </c>
      <c r="N50" s="15">
        <v>0.61393275395144598</v>
      </c>
      <c r="O50" s="15">
        <v>0.34319693693106423</v>
      </c>
      <c r="P50" s="15">
        <v>0.39229518053855095</v>
      </c>
      <c r="Q50" s="15">
        <v>0.49497184049012577</v>
      </c>
      <c r="R50" s="15">
        <v>0.25250560802561406</v>
      </c>
      <c r="S50" s="15">
        <v>0.39178772651526594</v>
      </c>
      <c r="T50" s="15">
        <v>0.59557447703252786</v>
      </c>
      <c r="U50" s="15">
        <v>0.48275724163202427</v>
      </c>
      <c r="V50" s="15">
        <v>0.80356715927767164</v>
      </c>
      <c r="W50" s="15">
        <v>0.64064872946873463</v>
      </c>
      <c r="X50" s="15">
        <v>0.44170416514344812</v>
      </c>
      <c r="Y50" s="15">
        <v>0.2635704738898097</v>
      </c>
      <c r="Z50" s="43">
        <v>0.32698110921752677</v>
      </c>
      <c r="AA50" s="42">
        <v>0.61128705098429992</v>
      </c>
      <c r="AB50" s="15">
        <v>0.22371014171663006</v>
      </c>
      <c r="AC50" s="15">
        <v>0.82961159773607207</v>
      </c>
      <c r="AD50" s="15">
        <v>0.72513626587653823</v>
      </c>
      <c r="AE50" s="15">
        <v>0.69925384832289816</v>
      </c>
      <c r="AF50" s="15">
        <v>0.1208292120973834</v>
      </c>
      <c r="AG50" s="15">
        <v>0.23486224267731437</v>
      </c>
      <c r="AH50" s="15">
        <v>0.56096301666389126</v>
      </c>
      <c r="AI50" s="15">
        <v>0.34065374222057021</v>
      </c>
      <c r="AJ50" s="15">
        <v>0.12383841124481076</v>
      </c>
      <c r="AK50" s="15">
        <v>0.1946348794836813</v>
      </c>
      <c r="AL50" s="15">
        <v>0.36606023738348281</v>
      </c>
      <c r="AM50" s="15">
        <v>0.40834028016792479</v>
      </c>
      <c r="AN50" s="15">
        <v>0.37757667626528313</v>
      </c>
      <c r="AO50" s="15">
        <v>0.1381435376022615</v>
      </c>
      <c r="AP50" s="15">
        <v>0.17053926689291143</v>
      </c>
      <c r="AQ50" s="15">
        <v>0.25591740245776029</v>
      </c>
      <c r="AR50" s="15">
        <v>0.69731359325683495</v>
      </c>
      <c r="AS50" s="15">
        <v>0.9425643811775859</v>
      </c>
      <c r="AT50" s="15">
        <v>0.28878353702284121</v>
      </c>
      <c r="AU50" s="15">
        <v>0.53727591858340529</v>
      </c>
      <c r="AV50" s="15">
        <v>0.92222605279164527</v>
      </c>
      <c r="AW50" s="15">
        <v>0.2503410365043659</v>
      </c>
      <c r="AX50" s="15">
        <v>0.95049510731571596</v>
      </c>
      <c r="AY50" s="43">
        <v>0.9396967219715201</v>
      </c>
      <c r="AZ50" s="42">
        <v>0.83104679406494597</v>
      </c>
      <c r="BA50" s="15">
        <v>0.210051348374105</v>
      </c>
      <c r="BB50" s="15">
        <v>7.4002193621344969E-2</v>
      </c>
      <c r="BC50" s="15">
        <v>8.2871677816069744E-2</v>
      </c>
      <c r="BD50" s="15">
        <v>0.56549637720493884</v>
      </c>
      <c r="BE50" s="15">
        <v>2.7927153548129802E-2</v>
      </c>
      <c r="BF50" s="15">
        <v>0.27603267641156826</v>
      </c>
      <c r="BG50" s="15">
        <v>0.87594832814803603</v>
      </c>
      <c r="BH50" s="15">
        <v>0.64318502835387081</v>
      </c>
      <c r="BI50" s="15">
        <v>0.37024912134242915</v>
      </c>
      <c r="BJ50" s="15">
        <v>0.97349327054512147</v>
      </c>
      <c r="BK50" s="15">
        <v>0.55267511378370249</v>
      </c>
      <c r="BL50" s="15">
        <v>0.1708797537289326</v>
      </c>
      <c r="BM50" s="15">
        <v>0.17350461011384266</v>
      </c>
      <c r="BN50" s="15">
        <v>0.47823491062711188</v>
      </c>
      <c r="BO50" s="15">
        <v>0.12754818690231007</v>
      </c>
      <c r="BP50" s="15">
        <v>0.86186572837694853</v>
      </c>
      <c r="BQ50" s="15">
        <v>0.99726075153419402</v>
      </c>
      <c r="BR50" s="15">
        <v>0.11923192764884838</v>
      </c>
      <c r="BS50" s="15">
        <v>0.75855323601608671</v>
      </c>
      <c r="BT50" s="15">
        <v>0.91110724993282</v>
      </c>
      <c r="BU50" s="15">
        <v>0.63525962564573046</v>
      </c>
      <c r="BV50" s="15">
        <v>0.60539731931826335</v>
      </c>
      <c r="BW50" s="15">
        <v>0.34608485982342507</v>
      </c>
      <c r="BX50" s="43">
        <v>0.62320227656053917</v>
      </c>
    </row>
    <row r="51" spans="1:76" s="9" customFormat="1" ht="15" customHeight="1" x14ac:dyDescent="0.35">
      <c r="A51" s="4"/>
      <c r="B51" s="42">
        <v>0.86996357193386886</v>
      </c>
      <c r="C51" s="15">
        <v>0.46614995782590762</v>
      </c>
      <c r="D51" s="15">
        <v>0.73089822430575369</v>
      </c>
      <c r="E51" s="15">
        <v>0.87085746488147209</v>
      </c>
      <c r="F51" s="15">
        <v>0.62230617444131631</v>
      </c>
      <c r="G51" s="15">
        <v>0.23104412974849009</v>
      </c>
      <c r="H51" s="15">
        <v>0.73855182548415643</v>
      </c>
      <c r="I51" s="15">
        <v>0.20009460376206845</v>
      </c>
      <c r="J51" s="15">
        <v>5.4035043478020683E-2</v>
      </c>
      <c r="K51" s="15">
        <v>0.38749693257292528</v>
      </c>
      <c r="L51" s="15">
        <v>0.56007315986039941</v>
      </c>
      <c r="M51" s="15">
        <v>0.41216661878311545</v>
      </c>
      <c r="N51" s="15">
        <v>5.3048524439111566E-2</v>
      </c>
      <c r="O51" s="15">
        <v>0.8328685912717656</v>
      </c>
      <c r="P51" s="15">
        <v>0.47877418331295818</v>
      </c>
      <c r="Q51" s="15">
        <v>0.70097882191801708</v>
      </c>
      <c r="R51" s="15">
        <v>4.6853075627452334E-2</v>
      </c>
      <c r="S51" s="15">
        <v>0.36626927745815085</v>
      </c>
      <c r="T51" s="15">
        <v>0.73882723071729473</v>
      </c>
      <c r="U51" s="15">
        <v>7.3853025528238803E-3</v>
      </c>
      <c r="V51" s="15">
        <v>0.47471563052583676</v>
      </c>
      <c r="W51" s="15">
        <v>0.60066440467259241</v>
      </c>
      <c r="X51" s="15">
        <v>0.92495883956361591</v>
      </c>
      <c r="Y51" s="15">
        <v>0.33999280470106596</v>
      </c>
      <c r="Z51" s="43">
        <v>0.13365797828047721</v>
      </c>
      <c r="AA51" s="42">
        <v>6.5507218876564854E-3</v>
      </c>
      <c r="AB51" s="15">
        <v>9.5478641122379027E-2</v>
      </c>
      <c r="AC51" s="15">
        <v>0.83964343218474224</v>
      </c>
      <c r="AD51" s="15">
        <v>0.70133152822218114</v>
      </c>
      <c r="AE51" s="15">
        <v>0.31852898098152105</v>
      </c>
      <c r="AF51" s="15">
        <v>2.4739964366294775E-2</v>
      </c>
      <c r="AG51" s="15">
        <v>0.30694218042280996</v>
      </c>
      <c r="AH51" s="15">
        <v>0.99532660829792075</v>
      </c>
      <c r="AI51" s="15">
        <v>0.31095474677656976</v>
      </c>
      <c r="AJ51" s="15">
        <v>0.50166651871980017</v>
      </c>
      <c r="AK51" s="15">
        <v>0.26322639652241009</v>
      </c>
      <c r="AL51" s="15">
        <v>0.55648673715582064</v>
      </c>
      <c r="AM51" s="15">
        <v>0.74803241973349066</v>
      </c>
      <c r="AN51" s="15">
        <v>0.93114231064484843</v>
      </c>
      <c r="AO51" s="15">
        <v>0.24692084674268366</v>
      </c>
      <c r="AP51" s="15">
        <v>2.4919401088337789E-2</v>
      </c>
      <c r="AQ51" s="15">
        <v>0.26372973260092147</v>
      </c>
      <c r="AR51" s="15">
        <v>5.2423617919085341E-2</v>
      </c>
      <c r="AS51" s="15">
        <v>0.44509485490189027</v>
      </c>
      <c r="AT51" s="15">
        <v>0.4414366513212542</v>
      </c>
      <c r="AU51" s="15">
        <v>0.79140890901814076</v>
      </c>
      <c r="AV51" s="15">
        <v>9.7924522128655656E-2</v>
      </c>
      <c r="AW51" s="15">
        <v>6.2718055606922452E-2</v>
      </c>
      <c r="AX51" s="15">
        <v>1.4210447880963262E-2</v>
      </c>
      <c r="AY51" s="43">
        <v>0.20889097563712411</v>
      </c>
      <c r="AZ51" s="42">
        <v>0.14141017408023027</v>
      </c>
      <c r="BA51" s="15">
        <v>8.4450352169557874E-2</v>
      </c>
      <c r="BB51" s="15">
        <v>9.1816596721493449E-3</v>
      </c>
      <c r="BC51" s="15">
        <v>0.29799032181628515</v>
      </c>
      <c r="BD51" s="15">
        <v>0.45164647336310937</v>
      </c>
      <c r="BE51" s="15">
        <v>0.97175015999007219</v>
      </c>
      <c r="BF51" s="15">
        <v>0.82930095264475234</v>
      </c>
      <c r="BG51" s="15">
        <v>0.23778790347646461</v>
      </c>
      <c r="BH51" s="15">
        <v>0.66198373458635329</v>
      </c>
      <c r="BI51" s="15">
        <v>0.23224120193670938</v>
      </c>
      <c r="BJ51" s="15">
        <v>0.38037686475100818</v>
      </c>
      <c r="BK51" s="15">
        <v>0.14978412462091117</v>
      </c>
      <c r="BL51" s="15">
        <v>0.7636949086501873</v>
      </c>
      <c r="BM51" s="15">
        <v>0.98246505794862238</v>
      </c>
      <c r="BN51" s="15">
        <v>0.11489924263406259</v>
      </c>
      <c r="BO51" s="15">
        <v>0.6667443631254355</v>
      </c>
      <c r="BP51" s="15">
        <v>0.83889322741614691</v>
      </c>
      <c r="BQ51" s="15">
        <v>0.58752357996785576</v>
      </c>
      <c r="BR51" s="15">
        <v>0.57466867485717621</v>
      </c>
      <c r="BS51" s="15">
        <v>0.14068524983027797</v>
      </c>
      <c r="BT51" s="15">
        <v>0.24031872385314501</v>
      </c>
      <c r="BU51" s="15">
        <v>0.71499654464108153</v>
      </c>
      <c r="BV51" s="15">
        <v>0.36863936993162028</v>
      </c>
      <c r="BW51" s="15">
        <v>0.75649077588379898</v>
      </c>
      <c r="BX51" s="43">
        <v>0.26820810280146645</v>
      </c>
    </row>
    <row r="52" spans="1:76" s="9" customFormat="1" ht="15" customHeight="1" x14ac:dyDescent="0.35">
      <c r="A52" s="4"/>
      <c r="B52" s="42">
        <v>1.8072547441649878E-3</v>
      </c>
      <c r="C52" s="15">
        <v>0.53924213623893902</v>
      </c>
      <c r="D52" s="15">
        <v>0.56330718366132582</v>
      </c>
      <c r="E52" s="15">
        <v>0.94245239288127991</v>
      </c>
      <c r="F52" s="15">
        <v>0.11197159775418108</v>
      </c>
      <c r="G52" s="15">
        <v>0.54933377457592514</v>
      </c>
      <c r="H52" s="15">
        <v>0.97149151210220908</v>
      </c>
      <c r="I52" s="15">
        <v>0.70092489369931865</v>
      </c>
      <c r="J52" s="15">
        <v>0.7725551781155604</v>
      </c>
      <c r="K52" s="15">
        <v>0.29292554577395258</v>
      </c>
      <c r="L52" s="15">
        <v>0.13446188439071394</v>
      </c>
      <c r="M52" s="15">
        <v>0.70125281243862247</v>
      </c>
      <c r="N52" s="15">
        <v>8.6557399758822817E-2</v>
      </c>
      <c r="O52" s="15">
        <v>0.39904272033259636</v>
      </c>
      <c r="P52" s="15">
        <v>1.1279114008877378E-2</v>
      </c>
      <c r="Q52" s="15">
        <v>0.47150391325077501</v>
      </c>
      <c r="R52" s="15">
        <v>0.35387440010102511</v>
      </c>
      <c r="S52" s="15">
        <v>0.6304175676237207</v>
      </c>
      <c r="T52" s="15">
        <v>4.4058460684123668E-2</v>
      </c>
      <c r="U52" s="15">
        <v>0.9950945102757468</v>
      </c>
      <c r="V52" s="15">
        <v>0.71640888409907633</v>
      </c>
      <c r="W52" s="15">
        <v>0.96661905627171407</v>
      </c>
      <c r="X52" s="15">
        <v>5.8791260168883364E-2</v>
      </c>
      <c r="Y52" s="15">
        <v>0.89565876777868103</v>
      </c>
      <c r="Z52" s="43">
        <v>0.37553055379942202</v>
      </c>
      <c r="AA52" s="42">
        <v>0.69856513459740599</v>
      </c>
      <c r="AB52" s="15">
        <v>0.34136718105268693</v>
      </c>
      <c r="AC52" s="15">
        <v>0.78306590602323778</v>
      </c>
      <c r="AD52" s="15">
        <v>0.91355973476967844</v>
      </c>
      <c r="AE52" s="15">
        <v>0.80987077451213874</v>
      </c>
      <c r="AF52" s="15">
        <v>0.24956378569248117</v>
      </c>
      <c r="AG52" s="15">
        <v>0.89889920485027741</v>
      </c>
      <c r="AH52" s="15">
        <v>0.84223972315485507</v>
      </c>
      <c r="AI52" s="15">
        <v>0.61534533597049146</v>
      </c>
      <c r="AJ52" s="15">
        <v>0.83617174162754149</v>
      </c>
      <c r="AK52" s="15">
        <v>0.66636695049525962</v>
      </c>
      <c r="AL52" s="15">
        <v>0.23391178012512814</v>
      </c>
      <c r="AM52" s="15">
        <v>0.31988973522833675</v>
      </c>
      <c r="AN52" s="15">
        <v>0.60147711346233534</v>
      </c>
      <c r="AO52" s="15">
        <v>0.19491866981747241</v>
      </c>
      <c r="AP52" s="15">
        <v>0.61394091686103991</v>
      </c>
      <c r="AQ52" s="15">
        <v>0.90548398763224858</v>
      </c>
      <c r="AR52" s="15">
        <v>0.34665468385061426</v>
      </c>
      <c r="AS52" s="15">
        <v>0.68115236037666838</v>
      </c>
      <c r="AT52" s="15">
        <v>0.22009859434316204</v>
      </c>
      <c r="AU52" s="15">
        <v>0.63772190813448837</v>
      </c>
      <c r="AV52" s="15">
        <v>0.44993763718426083</v>
      </c>
      <c r="AW52" s="15">
        <v>0.78805374407563877</v>
      </c>
      <c r="AX52" s="15">
        <v>0.40572604068207274</v>
      </c>
      <c r="AY52" s="43">
        <v>0.72214700905168538</v>
      </c>
      <c r="AZ52" s="42">
        <v>0.30757957054859242</v>
      </c>
      <c r="BA52" s="15">
        <v>0.50260935989619815</v>
      </c>
      <c r="BB52" s="15">
        <v>0.35246305507974129</v>
      </c>
      <c r="BC52" s="15">
        <v>0.81698261888257429</v>
      </c>
      <c r="BD52" s="15">
        <v>0.30175010523247259</v>
      </c>
      <c r="BE52" s="15">
        <v>0.66717370770342388</v>
      </c>
      <c r="BF52" s="15">
        <v>0.23049978585802222</v>
      </c>
      <c r="BG52" s="15">
        <v>0.56133416168284322</v>
      </c>
      <c r="BH52" s="15">
        <v>0.78080528336495214</v>
      </c>
      <c r="BI52" s="15">
        <v>0.36506283035411613</v>
      </c>
      <c r="BJ52" s="15">
        <v>0.55661550468357357</v>
      </c>
      <c r="BK52" s="15">
        <v>6.3847773071055047E-2</v>
      </c>
      <c r="BL52" s="15">
        <v>0.25394997707639211</v>
      </c>
      <c r="BM52" s="15">
        <v>0.82695961414169528</v>
      </c>
      <c r="BN52" s="15">
        <v>0.47717311971000709</v>
      </c>
      <c r="BO52" s="15">
        <v>0.91888457310634597</v>
      </c>
      <c r="BP52" s="15">
        <v>0.40696214531957386</v>
      </c>
      <c r="BQ52" s="15">
        <v>0.62341426447326154</v>
      </c>
      <c r="BR52" s="15">
        <v>0.21491499055483776</v>
      </c>
      <c r="BS52" s="15">
        <v>0.9620647037131671</v>
      </c>
      <c r="BT52" s="15">
        <v>0.45280622538105531</v>
      </c>
      <c r="BU52" s="15">
        <v>0.63633994912664138</v>
      </c>
      <c r="BV52" s="15">
        <v>0.65407797273758039</v>
      </c>
      <c r="BW52" s="15">
        <v>0.7079821048073498</v>
      </c>
      <c r="BX52" s="43">
        <v>0.16206617214751395</v>
      </c>
    </row>
    <row r="53" spans="1:76" s="9" customFormat="1" ht="15" customHeight="1" x14ac:dyDescent="0.35">
      <c r="A53" s="4"/>
      <c r="B53" s="42">
        <v>8.3861355912035251E-2</v>
      </c>
      <c r="C53" s="15">
        <v>7.6384771339428337E-2</v>
      </c>
      <c r="D53" s="15">
        <v>0.69406277528899207</v>
      </c>
      <c r="E53" s="15">
        <v>0.38675817703108539</v>
      </c>
      <c r="F53" s="15">
        <v>0.52073440441814112</v>
      </c>
      <c r="G53" s="15">
        <v>0.41758721089213757</v>
      </c>
      <c r="H53" s="15">
        <v>0.80655296560606116</v>
      </c>
      <c r="I53" s="15">
        <v>0.1551318451030369</v>
      </c>
      <c r="J53" s="15">
        <v>0.28427283321665309</v>
      </c>
      <c r="K53" s="15">
        <v>0.44704109929580127</v>
      </c>
      <c r="L53" s="15">
        <v>0.59573508095141126</v>
      </c>
      <c r="M53" s="15">
        <v>0.88375696615764743</v>
      </c>
      <c r="N53" s="15">
        <v>0.75099088445086171</v>
      </c>
      <c r="O53" s="15">
        <v>0.6450001050433195</v>
      </c>
      <c r="P53" s="15">
        <v>0.71409591560642582</v>
      </c>
      <c r="Q53" s="15">
        <v>0.76991747669730359</v>
      </c>
      <c r="R53" s="15">
        <v>0.38808982539590897</v>
      </c>
      <c r="S53" s="15">
        <v>0.4853787226193178</v>
      </c>
      <c r="T53" s="15">
        <v>0.92853985320666554</v>
      </c>
      <c r="U53" s="15">
        <v>0.2734060755247123</v>
      </c>
      <c r="V53" s="15">
        <v>0.28890756501270176</v>
      </c>
      <c r="W53" s="15">
        <v>0.3144041165024587</v>
      </c>
      <c r="X53" s="15">
        <v>0.72188577074175642</v>
      </c>
      <c r="Y53" s="15">
        <v>2.5148650874117218E-3</v>
      </c>
      <c r="Z53" s="43">
        <v>0.58421902717436236</v>
      </c>
      <c r="AA53" s="42">
        <v>0.83422392545828428</v>
      </c>
      <c r="AB53" s="15">
        <v>1.3639491441639895E-2</v>
      </c>
      <c r="AC53" s="15">
        <v>0.13359144256540345</v>
      </c>
      <c r="AD53" s="15">
        <v>0.91658575776429263</v>
      </c>
      <c r="AE53" s="15">
        <v>9.7162000960801853E-2</v>
      </c>
      <c r="AF53" s="15">
        <v>0.30532062827388418</v>
      </c>
      <c r="AG53" s="15">
        <v>0.68592599939565091</v>
      </c>
      <c r="AH53" s="15">
        <v>0.21080083071436773</v>
      </c>
      <c r="AI53" s="15">
        <v>0.30357135682258807</v>
      </c>
      <c r="AJ53" s="15">
        <v>0.53859260767056338</v>
      </c>
      <c r="AK53" s="15">
        <v>0.27100521846957437</v>
      </c>
      <c r="AL53" s="15">
        <v>0.60424388151558928</v>
      </c>
      <c r="AM53" s="15">
        <v>0.98642189713115735</v>
      </c>
      <c r="AN53" s="15">
        <v>0.24452800045608003</v>
      </c>
      <c r="AO53" s="15">
        <v>0.69256474115431144</v>
      </c>
      <c r="AP53" s="15">
        <v>0.8904255318063673</v>
      </c>
      <c r="AQ53" s="15">
        <v>4.8002515441313953E-2</v>
      </c>
      <c r="AR53" s="15">
        <v>0.18911311940361031</v>
      </c>
      <c r="AS53" s="15">
        <v>9.4919924852329141E-3</v>
      </c>
      <c r="AT53" s="15">
        <v>6.1518051715367617E-2</v>
      </c>
      <c r="AU53" s="15">
        <v>0.79698412519374717</v>
      </c>
      <c r="AV53" s="15">
        <v>0.783055440917517</v>
      </c>
      <c r="AW53" s="15">
        <v>0.66005088080421592</v>
      </c>
      <c r="AX53" s="15">
        <v>0.46542222619493168</v>
      </c>
      <c r="AY53" s="43">
        <v>0.14267404253752269</v>
      </c>
      <c r="AZ53" s="42">
        <v>6.8243868912759464E-2</v>
      </c>
      <c r="BA53" s="15">
        <v>0.29586435125725907</v>
      </c>
      <c r="BB53" s="15">
        <v>0.11776493972684987</v>
      </c>
      <c r="BC53" s="15">
        <v>0.33424787527213051</v>
      </c>
      <c r="BD53" s="15">
        <v>0.65931705654241646</v>
      </c>
      <c r="BE53" s="15">
        <v>0.2724380566212764</v>
      </c>
      <c r="BF53" s="15">
        <v>0.32008242933209441</v>
      </c>
      <c r="BG53" s="15">
        <v>0.14437381750433786</v>
      </c>
      <c r="BH53" s="15">
        <v>0.74242861518427083</v>
      </c>
      <c r="BI53" s="15">
        <v>0.71047931799565378</v>
      </c>
      <c r="BJ53" s="15">
        <v>0.56594075993188142</v>
      </c>
      <c r="BK53" s="15">
        <v>0.31994441122184403</v>
      </c>
      <c r="BL53" s="15">
        <v>0.72970270083913857</v>
      </c>
      <c r="BM53" s="15">
        <v>0.15145170319743961</v>
      </c>
      <c r="BN53" s="15">
        <v>0.92243962331810625</v>
      </c>
      <c r="BO53" s="15">
        <v>0.15276956872247305</v>
      </c>
      <c r="BP53" s="15">
        <v>0.34308309194800224</v>
      </c>
      <c r="BQ53" s="15">
        <v>0.18899519705797085</v>
      </c>
      <c r="BR53" s="15">
        <v>0.68531381790839319</v>
      </c>
      <c r="BS53" s="15">
        <v>0.74852600620676712</v>
      </c>
      <c r="BT53" s="15">
        <v>3.8283621608251384E-2</v>
      </c>
      <c r="BU53" s="15">
        <v>8.9669161466832459E-2</v>
      </c>
      <c r="BV53" s="15">
        <v>0.36316565090083031</v>
      </c>
      <c r="BW53" s="15">
        <v>0.77238039165648509</v>
      </c>
      <c r="BX53" s="43">
        <v>0.83792208609532692</v>
      </c>
    </row>
    <row r="54" spans="1:76" s="9" customFormat="1" ht="15" customHeight="1" x14ac:dyDescent="0.35">
      <c r="A54" s="4"/>
      <c r="B54" s="42">
        <v>0.80929447346603778</v>
      </c>
      <c r="C54" s="15">
        <v>0.4807863963549579</v>
      </c>
      <c r="D54" s="15">
        <v>0.64744543558321865</v>
      </c>
      <c r="E54" s="15">
        <v>0.77570192528323478</v>
      </c>
      <c r="F54" s="15">
        <v>0.32159406191002293</v>
      </c>
      <c r="G54" s="15">
        <v>0.56855041887438484</v>
      </c>
      <c r="H54" s="15">
        <v>0.14450636317199272</v>
      </c>
      <c r="I54" s="15">
        <v>0.3364049261459312</v>
      </c>
      <c r="J54" s="15">
        <v>0.54000678322837925</v>
      </c>
      <c r="K54" s="15">
        <v>0.65805818129808979</v>
      </c>
      <c r="L54" s="15">
        <v>0.51339886533118928</v>
      </c>
      <c r="M54" s="15">
        <v>8.6153700400950828E-2</v>
      </c>
      <c r="N54" s="15">
        <v>0.45883429329113712</v>
      </c>
      <c r="O54" s="15">
        <v>8.1498635195911273E-2</v>
      </c>
      <c r="P54" s="15">
        <v>0.29993683971220431</v>
      </c>
      <c r="Q54" s="15">
        <v>0.517719156842807</v>
      </c>
      <c r="R54" s="15">
        <v>0.18689870133845365</v>
      </c>
      <c r="S54" s="15">
        <v>0.74221369955209227</v>
      </c>
      <c r="T54" s="15">
        <v>0.251337349153965</v>
      </c>
      <c r="U54" s="15">
        <v>0.37156586199121233</v>
      </c>
      <c r="V54" s="15">
        <v>0.85156484317290349</v>
      </c>
      <c r="W54" s="15">
        <v>0.23488032269021697</v>
      </c>
      <c r="X54" s="15">
        <v>0.96892258022469602</v>
      </c>
      <c r="Y54" s="15">
        <v>0.67685395239521073</v>
      </c>
      <c r="Z54" s="43">
        <v>0.86115691667763916</v>
      </c>
      <c r="AA54" s="42">
        <v>8.6295587617634117E-2</v>
      </c>
      <c r="AB54" s="15">
        <v>0.36660884308017405</v>
      </c>
      <c r="AC54" s="15">
        <v>0.80911384279124421</v>
      </c>
      <c r="AD54" s="15">
        <v>0.45857498239220851</v>
      </c>
      <c r="AE54" s="15">
        <v>8.4479170866349151E-2</v>
      </c>
      <c r="AF54" s="15">
        <v>0.67676762159869552</v>
      </c>
      <c r="AG54" s="15">
        <v>0.40028699390518641</v>
      </c>
      <c r="AH54" s="15">
        <v>0.4795670871202099</v>
      </c>
      <c r="AI54" s="15">
        <v>0.25630008363897583</v>
      </c>
      <c r="AJ54" s="15">
        <v>0.74143103671235733</v>
      </c>
      <c r="AK54" s="15">
        <v>0.93182665854091695</v>
      </c>
      <c r="AL54" s="15">
        <v>0.4555518913090556</v>
      </c>
      <c r="AM54" s="15">
        <v>0.90580903943607805</v>
      </c>
      <c r="AN54" s="15">
        <v>0.7535521597664071</v>
      </c>
      <c r="AO54" s="15">
        <v>0.85084554779814314</v>
      </c>
      <c r="AP54" s="15">
        <v>0.19347804702057902</v>
      </c>
      <c r="AQ54" s="15">
        <v>6.4462559068811487E-2</v>
      </c>
      <c r="AR54" s="15">
        <v>0.25079334542248577</v>
      </c>
      <c r="AS54" s="15">
        <v>0.38783415401937005</v>
      </c>
      <c r="AT54" s="15">
        <v>0.76103344808790474</v>
      </c>
      <c r="AU54" s="15">
        <v>0.30337821802351062</v>
      </c>
      <c r="AV54" s="15">
        <v>0.53095816234680826</v>
      </c>
      <c r="AW54" s="15">
        <v>0.17687727559505939</v>
      </c>
      <c r="AX54" s="15">
        <v>0.13818981932245866</v>
      </c>
      <c r="AY54" s="43">
        <v>0.80960702636463788</v>
      </c>
      <c r="AZ54" s="42">
        <v>7.4260298251497825E-2</v>
      </c>
      <c r="BA54" s="15">
        <v>0.45192206001724367</v>
      </c>
      <c r="BB54" s="15">
        <v>0.87452076417297608</v>
      </c>
      <c r="BC54" s="15">
        <v>0.87924594318317328</v>
      </c>
      <c r="BD54" s="15">
        <v>0.21430691655314305</v>
      </c>
      <c r="BE54" s="15">
        <v>0.43826507248356905</v>
      </c>
      <c r="BF54" s="15">
        <v>0.93849794106765361</v>
      </c>
      <c r="BG54" s="15">
        <v>0.11961513834642423</v>
      </c>
      <c r="BH54" s="15">
        <v>0.88095878302200692</v>
      </c>
      <c r="BI54" s="15">
        <v>0.91897685940384854</v>
      </c>
      <c r="BJ54" s="15">
        <v>0.40627665742196184</v>
      </c>
      <c r="BK54" s="15">
        <v>0.83242176327404438</v>
      </c>
      <c r="BL54" s="15">
        <v>0.16942805527810245</v>
      </c>
      <c r="BM54" s="15">
        <v>0.16484004311513611</v>
      </c>
      <c r="BN54" s="15">
        <v>0.44046171413205226</v>
      </c>
      <c r="BO54" s="15">
        <v>0.9992538481891079</v>
      </c>
      <c r="BP54" s="15">
        <v>0.32228127704963516</v>
      </c>
      <c r="BQ54" s="15">
        <v>0.7599883559745233</v>
      </c>
      <c r="BR54" s="15">
        <v>0.4597130197346514</v>
      </c>
      <c r="BS54" s="15">
        <v>0.42451581429954965</v>
      </c>
      <c r="BT54" s="15">
        <v>0.8674890394381547</v>
      </c>
      <c r="BU54" s="15">
        <v>0.66642747673441016</v>
      </c>
      <c r="BV54" s="15">
        <v>0.45315943589255969</v>
      </c>
      <c r="BW54" s="15">
        <v>0.3062774452403384</v>
      </c>
      <c r="BX54" s="43">
        <v>9.0023124358018958E-2</v>
      </c>
    </row>
    <row r="55" spans="1:76" s="9" customFormat="1" ht="15" customHeight="1" x14ac:dyDescent="0.35">
      <c r="A55" s="4"/>
      <c r="B55" s="42">
        <v>0.7071330954803049</v>
      </c>
      <c r="C55" s="15">
        <v>0.33538155099294853</v>
      </c>
      <c r="D55" s="15">
        <v>0.34754658797047344</v>
      </c>
      <c r="E55" s="15">
        <v>0.89843417183326779</v>
      </c>
      <c r="F55" s="15">
        <v>0.99971772065784881</v>
      </c>
      <c r="G55" s="15">
        <v>0.77502819380552967</v>
      </c>
      <c r="H55" s="15">
        <v>5.7310890271663806E-2</v>
      </c>
      <c r="I55" s="15">
        <v>0.86990446277124378</v>
      </c>
      <c r="J55" s="15">
        <v>0.58916439694450484</v>
      </c>
      <c r="K55" s="15">
        <v>0.35143253944467301</v>
      </c>
      <c r="L55" s="15">
        <v>0.89597795676894154</v>
      </c>
      <c r="M55" s="15">
        <v>0.12164459906865632</v>
      </c>
      <c r="N55" s="15">
        <v>0.37296296578227683</v>
      </c>
      <c r="O55" s="15">
        <v>0.40999025962898261</v>
      </c>
      <c r="P55" s="15">
        <v>0.28454161410609657</v>
      </c>
      <c r="Q55" s="15">
        <v>0.57360421627945635</v>
      </c>
      <c r="R55" s="15">
        <v>0.51290161554377067</v>
      </c>
      <c r="S55" s="15">
        <v>0.48479765150904264</v>
      </c>
      <c r="T55" s="15">
        <v>0.97464687261621474</v>
      </c>
      <c r="U55" s="15">
        <v>0.17171605727523886</v>
      </c>
      <c r="V55" s="15">
        <v>0.99980502368161372</v>
      </c>
      <c r="W55" s="15">
        <v>0.74846477941698253</v>
      </c>
      <c r="X55" s="15">
        <v>0.31877180051220444</v>
      </c>
      <c r="Y55" s="15">
        <v>0.408460525530708</v>
      </c>
      <c r="Z55" s="43">
        <v>0.45110015248718016</v>
      </c>
      <c r="AA55" s="42">
        <v>0.85945480190822332</v>
      </c>
      <c r="AB55" s="15">
        <v>0.68877703552510949</v>
      </c>
      <c r="AC55" s="15">
        <v>0.30641717692374948</v>
      </c>
      <c r="AD55" s="15">
        <v>0.26571946618111875</v>
      </c>
      <c r="AE55" s="15">
        <v>0.21249943108889746</v>
      </c>
      <c r="AF55" s="15">
        <v>0.72989045234782146</v>
      </c>
      <c r="AG55" s="15">
        <v>0.17869838790753634</v>
      </c>
      <c r="AH55" s="15">
        <v>0.49306666765260532</v>
      </c>
      <c r="AI55" s="15">
        <v>0.44267692945883497</v>
      </c>
      <c r="AJ55" s="15">
        <v>0.3264107435355621</v>
      </c>
      <c r="AK55" s="15">
        <v>0.24291379992996387</v>
      </c>
      <c r="AL55" s="15">
        <v>0.84306068020121849</v>
      </c>
      <c r="AM55" s="15">
        <v>0.30109776174934566</v>
      </c>
      <c r="AN55" s="15">
        <v>0.77525660996291523</v>
      </c>
      <c r="AO55" s="15">
        <v>0.60765466021500902</v>
      </c>
      <c r="AP55" s="15">
        <v>0.57059294454077547</v>
      </c>
      <c r="AQ55" s="15">
        <v>0.70933453936859525</v>
      </c>
      <c r="AR55" s="15">
        <v>0.59057092404588551</v>
      </c>
      <c r="AS55" s="15">
        <v>0.70855919123589384</v>
      </c>
      <c r="AT55" s="15">
        <v>0.62751546974557182</v>
      </c>
      <c r="AU55" s="15">
        <v>0.61924934654589958</v>
      </c>
      <c r="AV55" s="15">
        <v>0.24859000320477409</v>
      </c>
      <c r="AW55" s="15">
        <v>0.95651101407141348</v>
      </c>
      <c r="AX55" s="15">
        <v>7.0074782439246697E-2</v>
      </c>
      <c r="AY55" s="43">
        <v>0.90856465676586784</v>
      </c>
      <c r="AZ55" s="42">
        <v>0.14201701842359882</v>
      </c>
      <c r="BA55" s="15">
        <v>0.73058205972221291</v>
      </c>
      <c r="BB55" s="15">
        <v>7.8397251490934794E-2</v>
      </c>
      <c r="BC55" s="15">
        <v>0.84774222624110385</v>
      </c>
      <c r="BD55" s="15">
        <v>0.97130304128541811</v>
      </c>
      <c r="BE55" s="15">
        <v>0.60650976310649551</v>
      </c>
      <c r="BF55" s="15">
        <v>0.64868845586488189</v>
      </c>
      <c r="BG55" s="15">
        <v>0.91000558286347566</v>
      </c>
      <c r="BH55" s="15">
        <v>0.91560953737584516</v>
      </c>
      <c r="BI55" s="15">
        <v>0.57934466807605034</v>
      </c>
      <c r="BJ55" s="15">
        <v>4.9056991585803456E-2</v>
      </c>
      <c r="BK55" s="15">
        <v>0.9915867502284218</v>
      </c>
      <c r="BL55" s="15">
        <v>0.68441403851452709</v>
      </c>
      <c r="BM55" s="15">
        <v>0.20022738328590461</v>
      </c>
      <c r="BN55" s="15">
        <v>0.63334620038349909</v>
      </c>
      <c r="BO55" s="15">
        <v>0.18577694573665782</v>
      </c>
      <c r="BP55" s="15">
        <v>0.67493553856371991</v>
      </c>
      <c r="BQ55" s="15">
        <v>1.0609247323314364E-3</v>
      </c>
      <c r="BR55" s="15">
        <v>0.35771291158805796</v>
      </c>
      <c r="BS55" s="15">
        <v>0.71906890963913894</v>
      </c>
      <c r="BT55" s="15">
        <v>0.95617170903010129</v>
      </c>
      <c r="BU55" s="15">
        <v>0.80107789037239974</v>
      </c>
      <c r="BV55" s="15">
        <v>0.85813748905179876</v>
      </c>
      <c r="BW55" s="15">
        <v>0.80646203071948896</v>
      </c>
      <c r="BX55" s="43">
        <v>0.84798790720246642</v>
      </c>
    </row>
    <row r="56" spans="1:76" s="9" customFormat="1" ht="15" customHeight="1" x14ac:dyDescent="0.35">
      <c r="A56" s="4"/>
      <c r="B56" s="42">
        <v>0.64224545598245353</v>
      </c>
      <c r="C56" s="15">
        <v>0.11269121130638737</v>
      </c>
      <c r="D56" s="15">
        <v>0.17451973574391999</v>
      </c>
      <c r="E56" s="15">
        <v>8.2051775006512617E-2</v>
      </c>
      <c r="F56" s="15">
        <v>0.1838486812648088</v>
      </c>
      <c r="G56" s="15">
        <v>0.57725013414624737</v>
      </c>
      <c r="H56" s="15">
        <v>0.73686577193301528</v>
      </c>
      <c r="I56" s="15">
        <v>0.46958248020734938</v>
      </c>
      <c r="J56" s="15">
        <v>0.13541128734538577</v>
      </c>
      <c r="K56" s="15">
        <v>0.78872574288538</v>
      </c>
      <c r="L56" s="15">
        <v>0.12253810566677215</v>
      </c>
      <c r="M56" s="15">
        <v>0.30419857959156249</v>
      </c>
      <c r="N56" s="15">
        <v>0.87458515653138236</v>
      </c>
      <c r="O56" s="15">
        <v>0.91874808924325857</v>
      </c>
      <c r="P56" s="15">
        <v>4.6910864284032683E-2</v>
      </c>
      <c r="Q56" s="15">
        <v>0.21265213053270304</v>
      </c>
      <c r="R56" s="15">
        <v>0.9235087813378875</v>
      </c>
      <c r="S56" s="15">
        <v>9.0107105143485744E-2</v>
      </c>
      <c r="T56" s="15">
        <v>6.4540814466108043E-2</v>
      </c>
      <c r="U56" s="15">
        <v>0.56278469065525238</v>
      </c>
      <c r="V56" s="15">
        <v>0.46243103881813163</v>
      </c>
      <c r="W56" s="15">
        <v>0.87010667406096798</v>
      </c>
      <c r="X56" s="15">
        <v>0.80897368333781683</v>
      </c>
      <c r="Y56" s="15">
        <v>0.74590867158245744</v>
      </c>
      <c r="Z56" s="43">
        <v>0.6608769450324119</v>
      </c>
      <c r="AA56" s="42">
        <v>0.19319873993223591</v>
      </c>
      <c r="AB56" s="15">
        <v>0.20767776715193353</v>
      </c>
      <c r="AC56" s="15">
        <v>0.43713443888980907</v>
      </c>
      <c r="AD56" s="15">
        <v>3.0524758764755022E-3</v>
      </c>
      <c r="AE56" s="15">
        <v>0.57533048780221852</v>
      </c>
      <c r="AF56" s="15">
        <v>0.56995772029212211</v>
      </c>
      <c r="AG56" s="15">
        <v>0.36619752211253431</v>
      </c>
      <c r="AH56" s="15">
        <v>0.35844115171443713</v>
      </c>
      <c r="AI56" s="15">
        <v>4.8829197865234986E-2</v>
      </c>
      <c r="AJ56" s="15">
        <v>0.19559210831286333</v>
      </c>
      <c r="AK56" s="15">
        <v>0.63716728520248089</v>
      </c>
      <c r="AL56" s="15">
        <v>0.72689549001808851</v>
      </c>
      <c r="AM56" s="15">
        <v>0.48663286140941464</v>
      </c>
      <c r="AN56" s="15">
        <v>0.9262540027010574</v>
      </c>
      <c r="AO56" s="15">
        <v>0.68076965525988431</v>
      </c>
      <c r="AP56" s="15">
        <v>0.29025560979829279</v>
      </c>
      <c r="AQ56" s="15">
        <v>3.9054199361572728E-2</v>
      </c>
      <c r="AR56" s="15">
        <v>0.9553507865839197</v>
      </c>
      <c r="AS56" s="15">
        <v>0.59637045922339371</v>
      </c>
      <c r="AT56" s="15">
        <v>0.94421197665093159</v>
      </c>
      <c r="AU56" s="15">
        <v>0.48048442886844833</v>
      </c>
      <c r="AV56" s="15">
        <v>0.11357900268519083</v>
      </c>
      <c r="AW56" s="15">
        <v>0.40052406635079485</v>
      </c>
      <c r="AX56" s="15">
        <v>0.81110168219192702</v>
      </c>
      <c r="AY56" s="43">
        <v>0.84224510765972727</v>
      </c>
      <c r="AZ56" s="42">
        <v>0.1504381036955903</v>
      </c>
      <c r="BA56" s="15">
        <v>0.28154347530144808</v>
      </c>
      <c r="BB56" s="15">
        <v>0.54413087612395117</v>
      </c>
      <c r="BC56" s="15">
        <v>0.87908781399218672</v>
      </c>
      <c r="BD56" s="15">
        <v>0.98746903639037231</v>
      </c>
      <c r="BE56" s="15">
        <v>0.48739695505619463</v>
      </c>
      <c r="BF56" s="15">
        <v>0.46284690302217379</v>
      </c>
      <c r="BG56" s="15">
        <v>0.80850301027741756</v>
      </c>
      <c r="BH56" s="15">
        <v>0.93681066203987307</v>
      </c>
      <c r="BI56" s="15">
        <v>0.52278677699164611</v>
      </c>
      <c r="BJ56" s="15">
        <v>0.501544418067699</v>
      </c>
      <c r="BK56" s="15">
        <v>0.1927146192829633</v>
      </c>
      <c r="BL56" s="15">
        <v>4.4465234939124465E-2</v>
      </c>
      <c r="BM56" s="15">
        <v>0.95052281784061543</v>
      </c>
      <c r="BN56" s="15">
        <v>0.44517886960388831</v>
      </c>
      <c r="BO56" s="15">
        <v>0.35772579262421522</v>
      </c>
      <c r="BP56" s="15">
        <v>0.60677507766519012</v>
      </c>
      <c r="BQ56" s="15">
        <v>0.8453446204569206</v>
      </c>
      <c r="BR56" s="15">
        <v>0.18366270668693652</v>
      </c>
      <c r="BS56" s="15">
        <v>0.48805771052710845</v>
      </c>
      <c r="BT56" s="15">
        <v>0.94698867987858648</v>
      </c>
      <c r="BU56" s="15">
        <v>0.79169961572231884</v>
      </c>
      <c r="BV56" s="15">
        <v>0.17016212739234382</v>
      </c>
      <c r="BW56" s="15">
        <v>0.73061211692479833</v>
      </c>
      <c r="BX56" s="43">
        <v>0.41795387283128205</v>
      </c>
    </row>
    <row r="57" spans="1:76" s="9" customFormat="1" ht="15" customHeight="1" x14ac:dyDescent="0.35">
      <c r="A57" s="4"/>
      <c r="B57" s="42">
        <v>0.37167707554909735</v>
      </c>
      <c r="C57" s="15">
        <v>0.88297107077838777</v>
      </c>
      <c r="D57" s="15">
        <v>0.5012990990860311</v>
      </c>
      <c r="E57" s="15">
        <v>4.4315686743511495E-2</v>
      </c>
      <c r="F57" s="15">
        <v>0.63497681054270061</v>
      </c>
      <c r="G57" s="15">
        <v>3.0331293439909479E-2</v>
      </c>
      <c r="H57" s="15">
        <v>0.83929843727718789</v>
      </c>
      <c r="I57" s="15">
        <v>0.46329009732432114</v>
      </c>
      <c r="J57" s="15">
        <v>2.2807734964659376E-2</v>
      </c>
      <c r="K57" s="15">
        <v>7.5085677491932734E-2</v>
      </c>
      <c r="L57" s="15">
        <v>0.49995073298519055</v>
      </c>
      <c r="M57" s="15">
        <v>0.36129255705847729</v>
      </c>
      <c r="N57" s="15">
        <v>0.78906875509714591</v>
      </c>
      <c r="O57" s="15">
        <v>0.23110282093328505</v>
      </c>
      <c r="P57" s="15">
        <v>0.61065171799088247</v>
      </c>
      <c r="Q57" s="15">
        <v>4.3264719192861456E-2</v>
      </c>
      <c r="R57" s="15">
        <v>6.139778632452686E-2</v>
      </c>
      <c r="S57" s="15">
        <v>0.14416866487531643</v>
      </c>
      <c r="T57" s="15">
        <v>0.31850765241977441</v>
      </c>
      <c r="U57" s="15">
        <v>0.97078899941292651</v>
      </c>
      <c r="V57" s="15">
        <v>0.78421596125910153</v>
      </c>
      <c r="W57" s="15">
        <v>0.8175142581213245</v>
      </c>
      <c r="X57" s="15">
        <v>0.74019097284542013</v>
      </c>
      <c r="Y57" s="15">
        <v>4.6999771849912886E-2</v>
      </c>
      <c r="Z57" s="43">
        <v>0.58491449979315169</v>
      </c>
      <c r="AA57" s="42">
        <v>0.56100676447591658</v>
      </c>
      <c r="AB57" s="15">
        <v>3.767733313521382E-2</v>
      </c>
      <c r="AC57" s="15">
        <v>0.31210269286187009</v>
      </c>
      <c r="AD57" s="15">
        <v>0.42050613357408884</v>
      </c>
      <c r="AE57" s="15">
        <v>0.27523792970581828</v>
      </c>
      <c r="AF57" s="15">
        <v>0.92882404615700032</v>
      </c>
      <c r="AG57" s="15">
        <v>0.91601733412883868</v>
      </c>
      <c r="AH57" s="15">
        <v>0.3590363662065944</v>
      </c>
      <c r="AI57" s="15">
        <v>6.7224670627379135E-2</v>
      </c>
      <c r="AJ57" s="15">
        <v>0.55124489126904097</v>
      </c>
      <c r="AK57" s="15">
        <v>0.69019731772733051</v>
      </c>
      <c r="AL57" s="15">
        <v>0.86786366501750478</v>
      </c>
      <c r="AM57" s="15">
        <v>0.77527565544653854</v>
      </c>
      <c r="AN57" s="15">
        <v>0.2703608212780868</v>
      </c>
      <c r="AO57" s="15">
        <v>1.38609715090795E-2</v>
      </c>
      <c r="AP57" s="15">
        <v>0.75904336016877338</v>
      </c>
      <c r="AQ57" s="15">
        <v>0.77388139733681227</v>
      </c>
      <c r="AR57" s="15">
        <v>0.34447439951673431</v>
      </c>
      <c r="AS57" s="15">
        <v>0.20062156536059783</v>
      </c>
      <c r="AT57" s="15">
        <v>0.53059352474216059</v>
      </c>
      <c r="AU57" s="15">
        <v>0.57030888910112798</v>
      </c>
      <c r="AV57" s="15">
        <v>3.5761878053336416E-2</v>
      </c>
      <c r="AW57" s="15">
        <v>3.1249554562221782E-2</v>
      </c>
      <c r="AX57" s="15">
        <v>4.5441309924218576E-2</v>
      </c>
      <c r="AY57" s="43">
        <v>0.96539866271066432</v>
      </c>
      <c r="AZ57" s="42">
        <v>0.83767839932107702</v>
      </c>
      <c r="BA57" s="15">
        <v>0.83782641282805015</v>
      </c>
      <c r="BB57" s="15">
        <v>0.14140515188090652</v>
      </c>
      <c r="BC57" s="15">
        <v>0.36954505817010941</v>
      </c>
      <c r="BD57" s="15">
        <v>0.73797484619188569</v>
      </c>
      <c r="BE57" s="15">
        <v>0.26821594116156322</v>
      </c>
      <c r="BF57" s="15">
        <v>0.18650255729922927</v>
      </c>
      <c r="BG57" s="15">
        <v>0.43060773628543358</v>
      </c>
      <c r="BH57" s="15">
        <v>0.78627393086467101</v>
      </c>
      <c r="BI57" s="15">
        <v>0.99285841575945277</v>
      </c>
      <c r="BJ57" s="15">
        <v>0.40187147006647583</v>
      </c>
      <c r="BK57" s="15">
        <v>0.59974732031749223</v>
      </c>
      <c r="BL57" s="15">
        <v>0.68815373500882449</v>
      </c>
      <c r="BM57" s="15">
        <v>0.87409487249547468</v>
      </c>
      <c r="BN57" s="15">
        <v>0.3745894016142659</v>
      </c>
      <c r="BO57" s="15">
        <v>0.57864019439612235</v>
      </c>
      <c r="BP57" s="15">
        <v>0.73309235475698253</v>
      </c>
      <c r="BQ57" s="15">
        <v>0.90941913063286528</v>
      </c>
      <c r="BR57" s="15">
        <v>0.2581399442376987</v>
      </c>
      <c r="BS57" s="15">
        <v>0.2434996374127536</v>
      </c>
      <c r="BT57" s="15">
        <v>0.63284731238043079</v>
      </c>
      <c r="BU57" s="15">
        <v>0.40181919911955311</v>
      </c>
      <c r="BV57" s="15">
        <v>0.47362088707891759</v>
      </c>
      <c r="BW57" s="15">
        <v>0.87752191534709756</v>
      </c>
      <c r="BX57" s="43">
        <v>0.38153504667928517</v>
      </c>
    </row>
    <row r="58" spans="1:76" s="9" customFormat="1" ht="15" customHeight="1" x14ac:dyDescent="0.35">
      <c r="A58" s="4"/>
      <c r="B58" s="42">
        <v>0.55073217331937518</v>
      </c>
      <c r="C58" s="15">
        <v>0.67985091032333256</v>
      </c>
      <c r="D58" s="15">
        <v>0.27338474679234503</v>
      </c>
      <c r="E58" s="15">
        <v>5.2339015174880155E-2</v>
      </c>
      <c r="F58" s="15">
        <v>0.41279954910994998</v>
      </c>
      <c r="G58" s="15">
        <v>0.13674280371796332</v>
      </c>
      <c r="H58" s="15">
        <v>0.90680030577835302</v>
      </c>
      <c r="I58" s="15">
        <v>0.35867707862985521</v>
      </c>
      <c r="J58" s="15">
        <v>0.25536591913078965</v>
      </c>
      <c r="K58" s="15">
        <v>0.72711131339336688</v>
      </c>
      <c r="L58" s="15">
        <v>0.28419081354029119</v>
      </c>
      <c r="M58" s="15">
        <v>0.1291318104501501</v>
      </c>
      <c r="N58" s="15">
        <v>0.84794446060675732</v>
      </c>
      <c r="O58" s="15">
        <v>0.89162864309755407</v>
      </c>
      <c r="P58" s="15">
        <v>0.48403332581597347</v>
      </c>
      <c r="Q58" s="15">
        <v>0.42713990939045698</v>
      </c>
      <c r="R58" s="15">
        <v>0.80235490985869362</v>
      </c>
      <c r="S58" s="15">
        <v>0.6765821868872085</v>
      </c>
      <c r="T58" s="15">
        <v>0.2523397300869562</v>
      </c>
      <c r="U58" s="15">
        <v>0.66881614937633704</v>
      </c>
      <c r="V58" s="15">
        <v>0.8615787066012347</v>
      </c>
      <c r="W58" s="15">
        <v>0.77584101540396899</v>
      </c>
      <c r="X58" s="15">
        <v>0.73697816569734431</v>
      </c>
      <c r="Y58" s="15">
        <v>0.55286600192818247</v>
      </c>
      <c r="Z58" s="43">
        <v>0.95596657788118344</v>
      </c>
      <c r="AA58" s="42">
        <v>0.75887090321659878</v>
      </c>
      <c r="AB58" s="15">
        <v>0.56173508095314018</v>
      </c>
      <c r="AC58" s="15">
        <v>0.7065399029802355</v>
      </c>
      <c r="AD58" s="15">
        <v>0.20087404843295553</v>
      </c>
      <c r="AE58" s="15">
        <v>0.54128628080603181</v>
      </c>
      <c r="AF58" s="15">
        <v>5.4563343449724133E-2</v>
      </c>
      <c r="AG58" s="15">
        <v>0.246872630305772</v>
      </c>
      <c r="AH58" s="15">
        <v>0.50482244217605898</v>
      </c>
      <c r="AI58" s="15">
        <v>5.3907642182201343E-2</v>
      </c>
      <c r="AJ58" s="15">
        <v>0.90545374262130984</v>
      </c>
      <c r="AK58" s="15">
        <v>0.45710663596008005</v>
      </c>
      <c r="AL58" s="15">
        <v>0.90592396606585046</v>
      </c>
      <c r="AM58" s="15">
        <v>0.80628332115011858</v>
      </c>
      <c r="AN58" s="15">
        <v>6.9351083376801292E-2</v>
      </c>
      <c r="AO58" s="15">
        <v>3.3670227752495507E-2</v>
      </c>
      <c r="AP58" s="15">
        <v>0.24304036150145092</v>
      </c>
      <c r="AQ58" s="15">
        <v>4.2536169687246383E-2</v>
      </c>
      <c r="AR58" s="15">
        <v>0.27755128577609889</v>
      </c>
      <c r="AS58" s="15">
        <v>0.7073996069099282</v>
      </c>
      <c r="AT58" s="15">
        <v>0.69096950313010574</v>
      </c>
      <c r="AU58" s="15">
        <v>0.85365677061299106</v>
      </c>
      <c r="AV58" s="15">
        <v>0.77469525344174039</v>
      </c>
      <c r="AW58" s="15">
        <v>0.844361722511215</v>
      </c>
      <c r="AX58" s="15">
        <v>0.68986380864171493</v>
      </c>
      <c r="AY58" s="43">
        <v>0.83878090083892975</v>
      </c>
      <c r="AZ58" s="42">
        <v>0.12674065623849484</v>
      </c>
      <c r="BA58" s="15">
        <v>0.89632796412521232</v>
      </c>
      <c r="BB58" s="15">
        <v>0.88938527717602378</v>
      </c>
      <c r="BC58" s="15">
        <v>0.16993504134976423</v>
      </c>
      <c r="BD58" s="15">
        <v>0.75408583113791661</v>
      </c>
      <c r="BE58" s="15">
        <v>0.38505112636029715</v>
      </c>
      <c r="BF58" s="15">
        <v>5.2656436564192832E-2</v>
      </c>
      <c r="BG58" s="15">
        <v>0.31080085001267277</v>
      </c>
      <c r="BH58" s="15">
        <v>0.49341639315439523</v>
      </c>
      <c r="BI58" s="15">
        <v>0.24318009996573831</v>
      </c>
      <c r="BJ58" s="15">
        <v>0.8279578864454239</v>
      </c>
      <c r="BK58" s="15">
        <v>0.37649184124099433</v>
      </c>
      <c r="BL58" s="15">
        <v>0.32828624396270656</v>
      </c>
      <c r="BM58" s="15">
        <v>0.51147354507654608</v>
      </c>
      <c r="BN58" s="15">
        <v>0.56873087061493977</v>
      </c>
      <c r="BO58" s="15">
        <v>0.77536536117740062</v>
      </c>
      <c r="BP58" s="15">
        <v>0.96503036021255262</v>
      </c>
      <c r="BQ58" s="15">
        <v>4.9361313786842387E-2</v>
      </c>
      <c r="BR58" s="15">
        <v>0.67141005682527166</v>
      </c>
      <c r="BS58" s="15">
        <v>0.57959241533219408</v>
      </c>
      <c r="BT58" s="15">
        <v>0.34906243952693305</v>
      </c>
      <c r="BU58" s="15">
        <v>0.43986349927750479</v>
      </c>
      <c r="BV58" s="15">
        <v>0.95974619109786197</v>
      </c>
      <c r="BW58" s="15">
        <v>0.16887451979782819</v>
      </c>
      <c r="BX58" s="43">
        <v>4.6076596743753528E-2</v>
      </c>
    </row>
    <row r="59" spans="1:76" s="9" customFormat="1" ht="15" customHeight="1" x14ac:dyDescent="0.35">
      <c r="A59" s="4"/>
      <c r="B59" s="42">
        <v>0.41711938937828796</v>
      </c>
      <c r="C59" s="15">
        <v>0.21277457700831026</v>
      </c>
      <c r="D59" s="15">
        <v>0.20788497607826617</v>
      </c>
      <c r="E59" s="15">
        <v>0.16813184551666549</v>
      </c>
      <c r="F59" s="15">
        <v>0.68870425285150616</v>
      </c>
      <c r="G59" s="15">
        <v>0.8020462325322808</v>
      </c>
      <c r="H59" s="15">
        <v>0.1449337462935617</v>
      </c>
      <c r="I59" s="15">
        <v>0.16412718488778377</v>
      </c>
      <c r="J59" s="15">
        <v>0.15286656000628462</v>
      </c>
      <c r="K59" s="15">
        <v>0.60952203120549331</v>
      </c>
      <c r="L59" s="15">
        <v>4.0170022243962711E-3</v>
      </c>
      <c r="M59" s="15">
        <v>4.5663757285379081E-2</v>
      </c>
      <c r="N59" s="15">
        <v>0.97107417650377081</v>
      </c>
      <c r="O59" s="15">
        <v>0.96337496856889049</v>
      </c>
      <c r="P59" s="15">
        <v>0.50932085508124614</v>
      </c>
      <c r="Q59" s="15">
        <v>0.26933686468984075</v>
      </c>
      <c r="R59" s="15">
        <v>0.18414184012882617</v>
      </c>
      <c r="S59" s="15">
        <v>1.5286633172090003E-2</v>
      </c>
      <c r="T59" s="15">
        <v>0.35102818501076161</v>
      </c>
      <c r="U59" s="15">
        <v>0.98532567713827712</v>
      </c>
      <c r="V59" s="15">
        <v>0.83074942210075109</v>
      </c>
      <c r="W59" s="15">
        <v>0.86306695106926212</v>
      </c>
      <c r="X59" s="15">
        <v>0.19000833919469995</v>
      </c>
      <c r="Y59" s="15">
        <v>0.8071878030754277</v>
      </c>
      <c r="Z59" s="43">
        <v>0.34178778686719646</v>
      </c>
      <c r="AA59" s="42">
        <v>0.37467714337238534</v>
      </c>
      <c r="AB59" s="15">
        <v>0.81620229295177726</v>
      </c>
      <c r="AC59" s="15">
        <v>0.40018453179251545</v>
      </c>
      <c r="AD59" s="15">
        <v>0.8882907047764329</v>
      </c>
      <c r="AE59" s="15">
        <v>0.81754650675650364</v>
      </c>
      <c r="AF59" s="15">
        <v>0.28939840061351596</v>
      </c>
      <c r="AG59" s="15">
        <v>0.91735251687912278</v>
      </c>
      <c r="AH59" s="15">
        <v>0.34641843986611109</v>
      </c>
      <c r="AI59" s="15">
        <v>0.42205458491222403</v>
      </c>
      <c r="AJ59" s="15">
        <v>0.2561038510571384</v>
      </c>
      <c r="AK59" s="15">
        <v>0.34240956498974373</v>
      </c>
      <c r="AL59" s="15">
        <v>0.80569398951409199</v>
      </c>
      <c r="AM59" s="15">
        <v>0.21684781464886882</v>
      </c>
      <c r="AN59" s="15">
        <v>0.33755465091090531</v>
      </c>
      <c r="AO59" s="15">
        <v>0.4142317716724061</v>
      </c>
      <c r="AP59" s="15">
        <v>0.54817194410705417</v>
      </c>
      <c r="AQ59" s="15">
        <v>0.86798736070717419</v>
      </c>
      <c r="AR59" s="15">
        <v>2.0544290313166957E-3</v>
      </c>
      <c r="AS59" s="15">
        <v>0.56073554948141691</v>
      </c>
      <c r="AT59" s="15">
        <v>0.32553468757534776</v>
      </c>
      <c r="AU59" s="15">
        <v>4.7369474523806243E-2</v>
      </c>
      <c r="AV59" s="15">
        <v>0.62085794241835945</v>
      </c>
      <c r="AW59" s="15">
        <v>0.92382676217769366</v>
      </c>
      <c r="AX59" s="15">
        <v>0.79359827722061604</v>
      </c>
      <c r="AY59" s="43">
        <v>0.65775181821744255</v>
      </c>
      <c r="AZ59" s="42">
        <v>0.62475142352866386</v>
      </c>
      <c r="BA59" s="15">
        <v>2.2993166821757005E-2</v>
      </c>
      <c r="BB59" s="15">
        <v>7.6457458857773664E-2</v>
      </c>
      <c r="BC59" s="15">
        <v>0.41215443527800033</v>
      </c>
      <c r="BD59" s="15">
        <v>0.45735110877329244</v>
      </c>
      <c r="BE59" s="15">
        <v>4.2763424396402017E-2</v>
      </c>
      <c r="BF59" s="15">
        <v>0.90718661456363159</v>
      </c>
      <c r="BG59" s="15">
        <v>0.51581530384241336</v>
      </c>
      <c r="BH59" s="15">
        <v>0.5641454835451194</v>
      </c>
      <c r="BI59" s="15">
        <v>0.1417776199995765</v>
      </c>
      <c r="BJ59" s="15">
        <v>0.6305294057306885</v>
      </c>
      <c r="BK59" s="15">
        <v>0.89426010016695878</v>
      </c>
      <c r="BL59" s="15">
        <v>0.93182312615798002</v>
      </c>
      <c r="BM59" s="15">
        <v>0.21160147058446477</v>
      </c>
      <c r="BN59" s="15">
        <v>0.36239612251010023</v>
      </c>
      <c r="BO59" s="15">
        <v>0.49634497317402104</v>
      </c>
      <c r="BP59" s="15">
        <v>0.29760915624175455</v>
      </c>
      <c r="BQ59" s="15">
        <v>0.79925798949680193</v>
      </c>
      <c r="BR59" s="15">
        <v>0.96500701586028925</v>
      </c>
      <c r="BS59" s="15">
        <v>0.6777011428432006</v>
      </c>
      <c r="BT59" s="15">
        <v>0.98295293396946681</v>
      </c>
      <c r="BU59" s="15">
        <v>5.5922677040252999E-2</v>
      </c>
      <c r="BV59" s="15">
        <v>0.82036992015140708</v>
      </c>
      <c r="BW59" s="15">
        <v>0.56317944582081658</v>
      </c>
      <c r="BX59" s="43">
        <v>0.10337631797394231</v>
      </c>
    </row>
    <row r="60" spans="1:76" s="9" customFormat="1" ht="15" customHeight="1" x14ac:dyDescent="0.35">
      <c r="A60" s="4"/>
      <c r="B60" s="42">
        <v>0.49875552612699159</v>
      </c>
      <c r="C60" s="15">
        <v>0.25533984850850677</v>
      </c>
      <c r="D60" s="15">
        <v>0.32349357414651014</v>
      </c>
      <c r="E60" s="15">
        <v>0.57067715337894365</v>
      </c>
      <c r="F60" s="15">
        <v>0.85053208912454825</v>
      </c>
      <c r="G60" s="15">
        <v>1.0929136602497613E-2</v>
      </c>
      <c r="H60" s="15">
        <v>1.8301106167763148E-2</v>
      </c>
      <c r="I60" s="15">
        <v>0.76668846121497647</v>
      </c>
      <c r="J60" s="15">
        <v>0.3684722359633209</v>
      </c>
      <c r="K60" s="15">
        <v>0.36454173353797614</v>
      </c>
      <c r="L60" s="15">
        <v>0.56102164162912893</v>
      </c>
      <c r="M60" s="15">
        <v>0.71809060614653675</v>
      </c>
      <c r="N60" s="15">
        <v>0.14225952731861768</v>
      </c>
      <c r="O60" s="15">
        <v>0.97501444003823146</v>
      </c>
      <c r="P60" s="15">
        <v>7.1154520815628342E-3</v>
      </c>
      <c r="Q60" s="15">
        <v>0.79540940461890697</v>
      </c>
      <c r="R60" s="15">
        <v>0.26500772866295907</v>
      </c>
      <c r="S60" s="15">
        <v>0.85834152971848243</v>
      </c>
      <c r="T60" s="15">
        <v>0.95950524759547628</v>
      </c>
      <c r="U60" s="15">
        <v>0.77471678925534326</v>
      </c>
      <c r="V60" s="15">
        <v>0.48990916924878625</v>
      </c>
      <c r="W60" s="15">
        <v>0.60593540143770619</v>
      </c>
      <c r="X60" s="15">
        <v>8.1106708281486917E-2</v>
      </c>
      <c r="Y60" s="15">
        <v>0.22797058961200689</v>
      </c>
      <c r="Z60" s="43">
        <v>0.52011242011718495</v>
      </c>
      <c r="AA60" s="42">
        <v>0.43107208546904396</v>
      </c>
      <c r="AB60" s="15">
        <v>0.4828258826762305</v>
      </c>
      <c r="AC60" s="15">
        <v>0.42581322296719126</v>
      </c>
      <c r="AD60" s="15">
        <v>0.34572200840193745</v>
      </c>
      <c r="AE60" s="15">
        <v>0.39891656088465344</v>
      </c>
      <c r="AF60" s="15">
        <v>0.13387325469903266</v>
      </c>
      <c r="AG60" s="15">
        <v>0.83153806312312606</v>
      </c>
      <c r="AH60" s="15">
        <v>0.59460054124412398</v>
      </c>
      <c r="AI60" s="15">
        <v>0.41941714852849277</v>
      </c>
      <c r="AJ60" s="15">
        <v>3.6640777103175481E-2</v>
      </c>
      <c r="AK60" s="15">
        <v>0.55004151718460437</v>
      </c>
      <c r="AL60" s="15">
        <v>3.0108833142148184E-2</v>
      </c>
      <c r="AM60" s="15">
        <v>0.45598171259331022</v>
      </c>
      <c r="AN60" s="15">
        <v>0.19649831929750228</v>
      </c>
      <c r="AO60" s="15">
        <v>0.34184108175965877</v>
      </c>
      <c r="AP60" s="15">
        <v>0.45000827578353053</v>
      </c>
      <c r="AQ60" s="15">
        <v>0.44062135088533849</v>
      </c>
      <c r="AR60" s="15">
        <v>0.2403450081034133</v>
      </c>
      <c r="AS60" s="15">
        <v>0.70939802764877735</v>
      </c>
      <c r="AT60" s="15">
        <v>0.13075733969814995</v>
      </c>
      <c r="AU60" s="15">
        <v>0.42808946785022262</v>
      </c>
      <c r="AV60" s="15">
        <v>0.71529114616527412</v>
      </c>
      <c r="AW60" s="15">
        <v>0.54325740160368197</v>
      </c>
      <c r="AX60" s="15">
        <v>0.73695194504752093</v>
      </c>
      <c r="AY60" s="43">
        <v>0.38791225609442836</v>
      </c>
      <c r="AZ60" s="42">
        <v>0.92213045364787172</v>
      </c>
      <c r="BA60" s="15">
        <v>0.57566113417381148</v>
      </c>
      <c r="BB60" s="15">
        <v>0.88143132577642358</v>
      </c>
      <c r="BC60" s="15">
        <v>0.8836016771652796</v>
      </c>
      <c r="BD60" s="15">
        <v>0.74329229474858161</v>
      </c>
      <c r="BE60" s="15">
        <v>0.69319025836352566</v>
      </c>
      <c r="BF60" s="15">
        <v>0.18519710979465742</v>
      </c>
      <c r="BG60" s="15">
        <v>0.12204641751398648</v>
      </c>
      <c r="BH60" s="15">
        <v>0.58802344543121376</v>
      </c>
      <c r="BI60" s="15">
        <v>0.45287899444500024</v>
      </c>
      <c r="BJ60" s="15">
        <v>0.91858189327175654</v>
      </c>
      <c r="BK60" s="15">
        <v>8.4589862521614934E-2</v>
      </c>
      <c r="BL60" s="15">
        <v>0.51338840982904987</v>
      </c>
      <c r="BM60" s="15">
        <v>0.75077339704725521</v>
      </c>
      <c r="BN60" s="15">
        <v>9.1771701694723595E-2</v>
      </c>
      <c r="BO60" s="15">
        <v>0.32611228738535181</v>
      </c>
      <c r="BP60" s="15">
        <v>0.67651238756627197</v>
      </c>
      <c r="BQ60" s="15">
        <v>0.1634135926082082</v>
      </c>
      <c r="BR60" s="15">
        <v>5.9908853109251536E-2</v>
      </c>
      <c r="BS60" s="15">
        <v>0.29010769453716889</v>
      </c>
      <c r="BT60" s="15">
        <v>0.39804446557662287</v>
      </c>
      <c r="BU60" s="15">
        <v>0.53550441890790934</v>
      </c>
      <c r="BV60" s="15">
        <v>0.16099175140565136</v>
      </c>
      <c r="BW60" s="15">
        <v>0.91486520502413815</v>
      </c>
      <c r="BX60" s="43">
        <v>0.66891645877561567</v>
      </c>
    </row>
    <row r="61" spans="1:76" s="9" customFormat="1" ht="15" customHeight="1" x14ac:dyDescent="0.35">
      <c r="A61" s="4"/>
      <c r="B61" s="42">
        <v>0.86314945237218077</v>
      </c>
      <c r="C61" s="15">
        <v>0.60702272514152111</v>
      </c>
      <c r="D61" s="15">
        <v>0.56579715288693988</v>
      </c>
      <c r="E61" s="15">
        <v>0.4096530797996093</v>
      </c>
      <c r="F61" s="15">
        <v>0.93245311748938764</v>
      </c>
      <c r="G61" s="15">
        <v>0.99534540107717118</v>
      </c>
      <c r="H61" s="15">
        <v>0.58427595086064599</v>
      </c>
      <c r="I61" s="15">
        <v>9.607226458487883E-4</v>
      </c>
      <c r="J61" s="15">
        <v>0.84891323732140578</v>
      </c>
      <c r="K61" s="15">
        <v>6.6307458669988106E-2</v>
      </c>
      <c r="L61" s="15">
        <v>0.97187033725503413</v>
      </c>
      <c r="M61" s="15">
        <v>0.57648762025100098</v>
      </c>
      <c r="N61" s="15">
        <v>0.95240008890401473</v>
      </c>
      <c r="O61" s="15">
        <v>0.10417948892608009</v>
      </c>
      <c r="P61" s="15">
        <v>0.6952477089625414</v>
      </c>
      <c r="Q61" s="15">
        <v>0.86199809615641976</v>
      </c>
      <c r="R61" s="15">
        <v>0.15491087456373775</v>
      </c>
      <c r="S61" s="15">
        <v>0.25306368516393585</v>
      </c>
      <c r="T61" s="15">
        <v>0.78005751599247797</v>
      </c>
      <c r="U61" s="15">
        <v>0.99313735077791487</v>
      </c>
      <c r="V61" s="15">
        <v>0.9537077722935412</v>
      </c>
      <c r="W61" s="15">
        <v>0.84321903406879972</v>
      </c>
      <c r="X61" s="15">
        <v>0.41842955485231537</v>
      </c>
      <c r="Y61" s="15">
        <v>0.26613331750717772</v>
      </c>
      <c r="Z61" s="43">
        <v>0.79579966617773334</v>
      </c>
      <c r="AA61" s="42">
        <v>0.34061749768501759</v>
      </c>
      <c r="AB61" s="15">
        <v>0.15861639593623356</v>
      </c>
      <c r="AC61" s="15">
        <v>7.4685367106903766E-2</v>
      </c>
      <c r="AD61" s="15">
        <v>0.10547525581683503</v>
      </c>
      <c r="AE61" s="15">
        <v>0.43929298285331075</v>
      </c>
      <c r="AF61" s="15">
        <v>0.25094813938736227</v>
      </c>
      <c r="AG61" s="15">
        <v>0.82021701182978668</v>
      </c>
      <c r="AH61" s="15">
        <v>0.13311485893967689</v>
      </c>
      <c r="AI61" s="15">
        <v>0.76217595668150251</v>
      </c>
      <c r="AJ61" s="15">
        <v>0.30457426643917174</v>
      </c>
      <c r="AK61" s="15">
        <v>0.90868715139979384</v>
      </c>
      <c r="AL61" s="15">
        <v>0.5358774070056479</v>
      </c>
      <c r="AM61" s="15">
        <v>8.7570549607208892E-2</v>
      </c>
      <c r="AN61" s="15">
        <v>0.18743951259397162</v>
      </c>
      <c r="AO61" s="15">
        <v>0.47360098499129766</v>
      </c>
      <c r="AP61" s="15">
        <v>0.55665872216632795</v>
      </c>
      <c r="AQ61" s="15">
        <v>0.37245390747509033</v>
      </c>
      <c r="AR61" s="15">
        <v>0.8846746457427922</v>
      </c>
      <c r="AS61" s="15">
        <v>0.38742582510313428</v>
      </c>
      <c r="AT61" s="15">
        <v>0.97562053343766475</v>
      </c>
      <c r="AU61" s="15">
        <v>0.47054695706350769</v>
      </c>
      <c r="AV61" s="15">
        <v>0.89449071342124231</v>
      </c>
      <c r="AW61" s="15">
        <v>0.15093538645030835</v>
      </c>
      <c r="AX61" s="15">
        <v>0.90040810276074235</v>
      </c>
      <c r="AY61" s="43">
        <v>1.3780615394007878E-2</v>
      </c>
      <c r="AZ61" s="42">
        <v>0.72177573465915656</v>
      </c>
      <c r="BA61" s="15">
        <v>0.99509080239081493</v>
      </c>
      <c r="BB61" s="15">
        <v>0.87401014945900113</v>
      </c>
      <c r="BC61" s="15">
        <v>0.15523037100545334</v>
      </c>
      <c r="BD61" s="15">
        <v>0.1523665111515291</v>
      </c>
      <c r="BE61" s="15">
        <v>0.68104619269406497</v>
      </c>
      <c r="BF61" s="15">
        <v>0.86265555783421421</v>
      </c>
      <c r="BG61" s="15">
        <v>0.25796956361869994</v>
      </c>
      <c r="BH61" s="15">
        <v>0.13596626505096543</v>
      </c>
      <c r="BI61" s="15">
        <v>0.89583203560742386</v>
      </c>
      <c r="BJ61" s="15">
        <v>0.5900665531417123</v>
      </c>
      <c r="BK61" s="15">
        <v>0.40211742984901067</v>
      </c>
      <c r="BL61" s="15">
        <v>0.33032662658411061</v>
      </c>
      <c r="BM61" s="15">
        <v>0.53455464600954772</v>
      </c>
      <c r="BN61" s="15">
        <v>0.48188789621358163</v>
      </c>
      <c r="BO61" s="15">
        <v>0.48146526129471134</v>
      </c>
      <c r="BP61" s="15">
        <v>0.12778717050050403</v>
      </c>
      <c r="BQ61" s="15">
        <v>0.43843641723402216</v>
      </c>
      <c r="BR61" s="15">
        <v>0.47517270824927615</v>
      </c>
      <c r="BS61" s="15">
        <v>0.44848137585860282</v>
      </c>
      <c r="BT61" s="15">
        <v>0.56594877040716385</v>
      </c>
      <c r="BU61" s="15">
        <v>3.8921982325251681E-2</v>
      </c>
      <c r="BV61" s="15">
        <v>0.66942968636870837</v>
      </c>
      <c r="BW61" s="15">
        <v>0.91218168243098974</v>
      </c>
      <c r="BX61" s="43">
        <v>0.30617070782523237</v>
      </c>
    </row>
    <row r="62" spans="1:76" s="9" customFormat="1" ht="15" customHeight="1" x14ac:dyDescent="0.35">
      <c r="A62" s="4"/>
      <c r="B62" s="42">
        <v>0.47259369943383778</v>
      </c>
      <c r="C62" s="15">
        <v>0.4246751778446709</v>
      </c>
      <c r="D62" s="15">
        <v>0.9556003527965744</v>
      </c>
      <c r="E62" s="15">
        <v>0.46287959761845154</v>
      </c>
      <c r="F62" s="15">
        <v>0.27190130976643556</v>
      </c>
      <c r="G62" s="15">
        <v>0.45919937465103711</v>
      </c>
      <c r="H62" s="15">
        <v>0.64167679610815243</v>
      </c>
      <c r="I62" s="15">
        <v>0.74365969327756432</v>
      </c>
      <c r="J62" s="15">
        <v>0.75952689558713227</v>
      </c>
      <c r="K62" s="15">
        <v>0.2490714355789847</v>
      </c>
      <c r="L62" s="15">
        <v>0.81064933759090352</v>
      </c>
      <c r="M62" s="15">
        <v>0.74638031115573256</v>
      </c>
      <c r="N62" s="15">
        <v>3.797645495997104E-2</v>
      </c>
      <c r="O62" s="15">
        <v>0.79892538976161365</v>
      </c>
      <c r="P62" s="15">
        <v>0.66129401981410529</v>
      </c>
      <c r="Q62" s="15">
        <v>0.4047753955239739</v>
      </c>
      <c r="R62" s="15">
        <v>0.45996987727765948</v>
      </c>
      <c r="S62" s="15">
        <v>5.7579079215074547E-2</v>
      </c>
      <c r="T62" s="15">
        <v>4.5837966609548086E-2</v>
      </c>
      <c r="U62" s="15">
        <v>0.13058288065945933</v>
      </c>
      <c r="V62" s="15">
        <v>0.81835682895049633</v>
      </c>
      <c r="W62" s="15">
        <v>0.95247664134625265</v>
      </c>
      <c r="X62" s="15">
        <v>0.3374883730851036</v>
      </c>
      <c r="Y62" s="15">
        <v>0.6624328636005512</v>
      </c>
      <c r="Z62" s="43">
        <v>0.12539096528603899</v>
      </c>
      <c r="AA62" s="42">
        <v>0.46566957618216975</v>
      </c>
      <c r="AB62" s="15">
        <v>0.14743385485345473</v>
      </c>
      <c r="AC62" s="15">
        <v>0.33803581947603389</v>
      </c>
      <c r="AD62" s="15">
        <v>0.29616494157705808</v>
      </c>
      <c r="AE62" s="15">
        <v>0.51961221693744486</v>
      </c>
      <c r="AF62" s="15">
        <v>0.28550304330451537</v>
      </c>
      <c r="AG62" s="15">
        <v>0.34551178914658942</v>
      </c>
      <c r="AH62" s="15">
        <v>0.16312186243616233</v>
      </c>
      <c r="AI62" s="15">
        <v>0.4825526844132213</v>
      </c>
      <c r="AJ62" s="15">
        <v>0.36638862085605228</v>
      </c>
      <c r="AK62" s="15">
        <v>0.29331816089597607</v>
      </c>
      <c r="AL62" s="15">
        <v>0.5548124673533984</v>
      </c>
      <c r="AM62" s="15">
        <v>0.83856309774609628</v>
      </c>
      <c r="AN62" s="15">
        <v>4.9282459716452842E-2</v>
      </c>
      <c r="AO62" s="15">
        <v>1.7900540334139237E-2</v>
      </c>
      <c r="AP62" s="15">
        <v>0.80738716216383721</v>
      </c>
      <c r="AQ62" s="15">
        <v>7.7516641128276165E-2</v>
      </c>
      <c r="AR62" s="15">
        <v>0.92930800671261704</v>
      </c>
      <c r="AS62" s="15">
        <v>6.8396819877072357E-3</v>
      </c>
      <c r="AT62" s="15">
        <v>4.5339117951953556E-3</v>
      </c>
      <c r="AU62" s="15">
        <v>0.96190837653981287</v>
      </c>
      <c r="AV62" s="15">
        <v>0.28484487933542757</v>
      </c>
      <c r="AW62" s="15">
        <v>0.83950424495898246</v>
      </c>
      <c r="AX62" s="15">
        <v>0.30276239903199631</v>
      </c>
      <c r="AY62" s="43">
        <v>0.91258121100190315</v>
      </c>
      <c r="AZ62" s="42">
        <v>0.77717749505801936</v>
      </c>
      <c r="BA62" s="15">
        <v>0.79899459084021507</v>
      </c>
      <c r="BB62" s="15">
        <v>0.3601908056311055</v>
      </c>
      <c r="BC62" s="15">
        <v>0.64212538042407497</v>
      </c>
      <c r="BD62" s="15">
        <v>0.9284632787091821</v>
      </c>
      <c r="BE62" s="15">
        <v>0.34301166166870023</v>
      </c>
      <c r="BF62" s="15">
        <v>0.21950127459229507</v>
      </c>
      <c r="BG62" s="15">
        <v>3.214781273459566E-2</v>
      </c>
      <c r="BH62" s="15">
        <v>0.16471918659175877</v>
      </c>
      <c r="BI62" s="15">
        <v>0.427523284012438</v>
      </c>
      <c r="BJ62" s="15">
        <v>0.12564876607302089</v>
      </c>
      <c r="BK62" s="15">
        <v>0.91513529152044015</v>
      </c>
      <c r="BL62" s="15">
        <v>0.34366950236439475</v>
      </c>
      <c r="BM62" s="15">
        <v>0.12654100336061369</v>
      </c>
      <c r="BN62" s="15">
        <v>0.87573965065686754</v>
      </c>
      <c r="BO62" s="15">
        <v>0.92749263036792351</v>
      </c>
      <c r="BP62" s="15">
        <v>0.43707429342840454</v>
      </c>
      <c r="BQ62" s="15">
        <v>0.58026790425280572</v>
      </c>
      <c r="BR62" s="15">
        <v>0.46679369173162377</v>
      </c>
      <c r="BS62" s="15">
        <v>0.89698532787416374</v>
      </c>
      <c r="BT62" s="15">
        <v>0.35766426439807941</v>
      </c>
      <c r="BU62" s="15">
        <v>0.81160659106964672</v>
      </c>
      <c r="BV62" s="15">
        <v>0.59496266408252763</v>
      </c>
      <c r="BW62" s="15">
        <v>0.79868435718011443</v>
      </c>
      <c r="BX62" s="43">
        <v>1.6680710940580878E-2</v>
      </c>
    </row>
    <row r="63" spans="1:76" s="9" customFormat="1" ht="15" customHeight="1" x14ac:dyDescent="0.35">
      <c r="A63" s="4"/>
      <c r="B63" s="42">
        <v>0.8299094151203763</v>
      </c>
      <c r="C63" s="15">
        <v>0.22790736595985961</v>
      </c>
      <c r="D63" s="15">
        <v>6.0428095158680195E-2</v>
      </c>
      <c r="E63" s="15">
        <v>0.93241505539293057</v>
      </c>
      <c r="F63" s="15">
        <v>0.95207655989680318</v>
      </c>
      <c r="G63" s="15">
        <v>0.47938245622261644</v>
      </c>
      <c r="H63" s="15">
        <v>0.62373024017031131</v>
      </c>
      <c r="I63" s="15">
        <v>6.6480936585015749E-2</v>
      </c>
      <c r="J63" s="15">
        <v>0.6903540760485255</v>
      </c>
      <c r="K63" s="15">
        <v>0.3666710676189795</v>
      </c>
      <c r="L63" s="15">
        <v>9.1135998662305484E-2</v>
      </c>
      <c r="M63" s="15">
        <v>0.9891940239804734</v>
      </c>
      <c r="N63" s="15">
        <v>0.25786080071424677</v>
      </c>
      <c r="O63" s="15">
        <v>0.4375744855241307</v>
      </c>
      <c r="P63" s="15">
        <v>0.98738683215919898</v>
      </c>
      <c r="Q63" s="15">
        <v>0.26990261147562222</v>
      </c>
      <c r="R63" s="15">
        <v>0.35977405179413058</v>
      </c>
      <c r="S63" s="15">
        <v>0.99781860514894016</v>
      </c>
      <c r="T63" s="15">
        <v>0.25003913089356122</v>
      </c>
      <c r="U63" s="15">
        <v>0.84758847886997279</v>
      </c>
      <c r="V63" s="15">
        <v>0.72456004529688145</v>
      </c>
      <c r="W63" s="15">
        <v>0.79861581960428885</v>
      </c>
      <c r="X63" s="15">
        <v>0.81358249943155025</v>
      </c>
      <c r="Y63" s="15">
        <v>0.17065320513011151</v>
      </c>
      <c r="Z63" s="43">
        <v>0.37612673996202173</v>
      </c>
      <c r="AA63" s="42">
        <v>0.97999471781143566</v>
      </c>
      <c r="AB63" s="15">
        <v>0.42012455989683994</v>
      </c>
      <c r="AC63" s="15">
        <v>0.76061006755328131</v>
      </c>
      <c r="AD63" s="15">
        <v>0.43697252845817902</v>
      </c>
      <c r="AE63" s="15">
        <v>0.49430804988710997</v>
      </c>
      <c r="AF63" s="15">
        <v>7.1139953544654633E-2</v>
      </c>
      <c r="AG63" s="15">
        <v>0.72798380301738541</v>
      </c>
      <c r="AH63" s="15">
        <v>0.63024036283905804</v>
      </c>
      <c r="AI63" s="15">
        <v>0.77895842990920816</v>
      </c>
      <c r="AJ63" s="15">
        <v>0.76278265919922805</v>
      </c>
      <c r="AK63" s="15">
        <v>0.11675237700218533</v>
      </c>
      <c r="AL63" s="15">
        <v>0.93465191134193226</v>
      </c>
      <c r="AM63" s="15">
        <v>0.55663176120981261</v>
      </c>
      <c r="AN63" s="15">
        <v>0.89301443433546746</v>
      </c>
      <c r="AO63" s="15">
        <v>0.29432781592962942</v>
      </c>
      <c r="AP63" s="15">
        <v>0.99136018573797247</v>
      </c>
      <c r="AQ63" s="15">
        <v>0.57402783400607349</v>
      </c>
      <c r="AR63" s="15">
        <v>6.3430484677443388E-2</v>
      </c>
      <c r="AS63" s="15">
        <v>3.1703560834017708E-4</v>
      </c>
      <c r="AT63" s="15">
        <v>0.96863567231934777</v>
      </c>
      <c r="AU63" s="15">
        <v>0.7716239585391671</v>
      </c>
      <c r="AV63" s="15">
        <v>7.1706833217704102E-2</v>
      </c>
      <c r="AW63" s="15">
        <v>0.58969619886936386</v>
      </c>
      <c r="AX63" s="15">
        <v>0.97250070390607279</v>
      </c>
      <c r="AY63" s="43">
        <v>0.16770749247167249</v>
      </c>
      <c r="AZ63" s="42">
        <v>0.1432810509745791</v>
      </c>
      <c r="BA63" s="15">
        <v>0.42296948770541165</v>
      </c>
      <c r="BB63" s="15">
        <v>0.22129960977338992</v>
      </c>
      <c r="BC63" s="15">
        <v>0.89218118200735441</v>
      </c>
      <c r="BD63" s="15">
        <v>0.28705885606078752</v>
      </c>
      <c r="BE63" s="15">
        <v>0.87739879793826048</v>
      </c>
      <c r="BF63" s="15">
        <v>0.38416446178344044</v>
      </c>
      <c r="BG63" s="15">
        <v>6.6924579099467141E-2</v>
      </c>
      <c r="BH63" s="15">
        <v>0.89226236876507836</v>
      </c>
      <c r="BI63" s="15">
        <v>8.5355846550756898E-2</v>
      </c>
      <c r="BJ63" s="15">
        <v>0.76568134253699183</v>
      </c>
      <c r="BK63" s="15">
        <v>0.42430677675577511</v>
      </c>
      <c r="BL63" s="15">
        <v>0.75497216947655132</v>
      </c>
      <c r="BM63" s="15">
        <v>0.99971608659031652</v>
      </c>
      <c r="BN63" s="15">
        <v>0.32274071275966187</v>
      </c>
      <c r="BO63" s="15">
        <v>0.74304047073109958</v>
      </c>
      <c r="BP63" s="15">
        <v>0.60878450945320373</v>
      </c>
      <c r="BQ63" s="15">
        <v>0.79277089522470334</v>
      </c>
      <c r="BR63" s="15">
        <v>0.38364075820995636</v>
      </c>
      <c r="BS63" s="15">
        <v>0.75348788131391486</v>
      </c>
      <c r="BT63" s="15">
        <v>0.77106184427497049</v>
      </c>
      <c r="BU63" s="15">
        <v>0.62400573847106389</v>
      </c>
      <c r="BV63" s="15">
        <v>0.78998656265390932</v>
      </c>
      <c r="BW63" s="15">
        <v>0.77536780899590496</v>
      </c>
      <c r="BX63" s="43">
        <v>0.37626184663645834</v>
      </c>
    </row>
    <row r="64" spans="1:76" s="9" customFormat="1" ht="15" customHeight="1" x14ac:dyDescent="0.35">
      <c r="A64" s="4"/>
      <c r="B64" s="42">
        <v>0.54792051850147994</v>
      </c>
      <c r="C64" s="15">
        <v>0.9259152648650042</v>
      </c>
      <c r="D64" s="15">
        <v>0.20972537607791208</v>
      </c>
      <c r="E64" s="15">
        <v>0.69790228479753436</v>
      </c>
      <c r="F64" s="15">
        <v>0.44061985596410014</v>
      </c>
      <c r="G64" s="15">
        <v>0.13384236784799841</v>
      </c>
      <c r="H64" s="15">
        <v>0.79991445914757942</v>
      </c>
      <c r="I64" s="15">
        <v>0.39734324869499571</v>
      </c>
      <c r="J64" s="15">
        <v>0.62777081060878748</v>
      </c>
      <c r="K64" s="15">
        <v>0.94870039320540644</v>
      </c>
      <c r="L64" s="15">
        <v>0.90369940888078737</v>
      </c>
      <c r="M64" s="15">
        <v>6.4962315206814392E-2</v>
      </c>
      <c r="N64" s="15">
        <v>0.12995535144071324</v>
      </c>
      <c r="O64" s="15">
        <v>0.15587696933830775</v>
      </c>
      <c r="P64" s="15">
        <v>0.50306197193738289</v>
      </c>
      <c r="Q64" s="15">
        <v>0.66873322739942698</v>
      </c>
      <c r="R64" s="15">
        <v>0.25573132085695305</v>
      </c>
      <c r="S64" s="15">
        <v>0.10128401796602149</v>
      </c>
      <c r="T64" s="15">
        <v>0.16854410924071461</v>
      </c>
      <c r="U64" s="15">
        <v>0.63527126494157227</v>
      </c>
      <c r="V64" s="15">
        <v>0.38325005813984536</v>
      </c>
      <c r="W64" s="15">
        <v>0.48764454583395134</v>
      </c>
      <c r="X64" s="15">
        <v>0.20509724778506133</v>
      </c>
      <c r="Y64" s="15">
        <v>0.86031800631514121</v>
      </c>
      <c r="Z64" s="43">
        <v>8.7116097389302816E-2</v>
      </c>
      <c r="AA64" s="42">
        <v>0.77987375453003971</v>
      </c>
      <c r="AB64" s="15">
        <v>0.71715688435888802</v>
      </c>
      <c r="AC64" s="15">
        <v>0.3677429979211152</v>
      </c>
      <c r="AD64" s="15">
        <v>0.96622475583260437</v>
      </c>
      <c r="AE64" s="15">
        <v>0.5778802732815036</v>
      </c>
      <c r="AF64" s="15">
        <v>0.86341684967641796</v>
      </c>
      <c r="AG64" s="15">
        <v>0.21202757184380416</v>
      </c>
      <c r="AH64" s="15">
        <v>0.17270015892674428</v>
      </c>
      <c r="AI64" s="15">
        <v>0.98465890345565987</v>
      </c>
      <c r="AJ64" s="15">
        <v>0.62758877340732278</v>
      </c>
      <c r="AK64" s="15">
        <v>0.22751308438824824</v>
      </c>
      <c r="AL64" s="15">
        <v>0.17459577787038938</v>
      </c>
      <c r="AM64" s="15">
        <v>0.36606984015564037</v>
      </c>
      <c r="AN64" s="15">
        <v>0.94417806961780248</v>
      </c>
      <c r="AO64" s="15">
        <v>0.21160353151002154</v>
      </c>
      <c r="AP64" s="15">
        <v>0.36437080225451413</v>
      </c>
      <c r="AQ64" s="15">
        <v>0.96246661092590247</v>
      </c>
      <c r="AR64" s="15">
        <v>0.76607387198334786</v>
      </c>
      <c r="AS64" s="15">
        <v>0.11196714904091809</v>
      </c>
      <c r="AT64" s="15">
        <v>1.6974688183163278E-2</v>
      </c>
      <c r="AU64" s="15">
        <v>0.77115733953130505</v>
      </c>
      <c r="AV64" s="15">
        <v>0.22678819592401345</v>
      </c>
      <c r="AW64" s="15">
        <v>0.29161146175475872</v>
      </c>
      <c r="AX64" s="15">
        <v>0.22951087534935721</v>
      </c>
      <c r="AY64" s="43">
        <v>0.70219611409199001</v>
      </c>
      <c r="AZ64" s="42">
        <v>0.612350425068384</v>
      </c>
      <c r="BA64" s="15">
        <v>0.38439335596582325</v>
      </c>
      <c r="BB64" s="15">
        <v>0.9630083462810004</v>
      </c>
      <c r="BC64" s="15">
        <v>0.22946468775239337</v>
      </c>
      <c r="BD64" s="15">
        <v>4.4168403038498671E-2</v>
      </c>
      <c r="BE64" s="15">
        <v>0.65790787900741765</v>
      </c>
      <c r="BF64" s="15">
        <v>0.41166639102059122</v>
      </c>
      <c r="BG64" s="15">
        <v>0.46828486361939137</v>
      </c>
      <c r="BH64" s="15">
        <v>3.7384874039563809E-2</v>
      </c>
      <c r="BI64" s="15">
        <v>0.32145973952706675</v>
      </c>
      <c r="BJ64" s="15">
        <v>0.60046236053346902</v>
      </c>
      <c r="BK64" s="15">
        <v>0.21609927032567411</v>
      </c>
      <c r="BL64" s="15">
        <v>0.5946394372379864</v>
      </c>
      <c r="BM64" s="15">
        <v>5.9519724473253599E-2</v>
      </c>
      <c r="BN64" s="15">
        <v>0.58089985829387136</v>
      </c>
      <c r="BO64" s="15">
        <v>0.18123358971768777</v>
      </c>
      <c r="BP64" s="15">
        <v>0.18643017604279599</v>
      </c>
      <c r="BQ64" s="15">
        <v>0.80193954863113093</v>
      </c>
      <c r="BR64" s="15">
        <v>0.39834886399558433</v>
      </c>
      <c r="BS64" s="15">
        <v>0.61672691601683161</v>
      </c>
      <c r="BT64" s="15">
        <v>2.3418317652763365E-2</v>
      </c>
      <c r="BU64" s="15">
        <v>0.33979686742786031</v>
      </c>
      <c r="BV64" s="15">
        <v>0.16859359865965218</v>
      </c>
      <c r="BW64" s="15">
        <v>0.37085749947623614</v>
      </c>
      <c r="BX64" s="43">
        <v>0.39650683521732033</v>
      </c>
    </row>
    <row r="65" spans="1:76" s="9" customFormat="1" ht="15" customHeight="1" x14ac:dyDescent="0.35">
      <c r="A65" s="4"/>
      <c r="B65" s="42">
        <v>0.98573720092657735</v>
      </c>
      <c r="C65" s="15">
        <v>0.72243118361403336</v>
      </c>
      <c r="D65" s="15">
        <v>0.71231357559535147</v>
      </c>
      <c r="E65" s="15">
        <v>0.23583688563590477</v>
      </c>
      <c r="F65" s="15">
        <v>0.74640475040156451</v>
      </c>
      <c r="G65" s="15">
        <v>2.2784611182724568E-3</v>
      </c>
      <c r="H65" s="15">
        <v>0.9428014471045103</v>
      </c>
      <c r="I65" s="15">
        <v>0.92262632506069753</v>
      </c>
      <c r="J65" s="15">
        <v>0.98814211192874868</v>
      </c>
      <c r="K65" s="15">
        <v>0.89652394796165702</v>
      </c>
      <c r="L65" s="15">
        <v>0.4470877774209957</v>
      </c>
      <c r="M65" s="15">
        <v>0.51640642262066183</v>
      </c>
      <c r="N65" s="15">
        <v>0.78757956801585571</v>
      </c>
      <c r="O65" s="15">
        <v>0.56481661359250068</v>
      </c>
      <c r="P65" s="15">
        <v>0.26822457706794434</v>
      </c>
      <c r="Q65" s="15">
        <v>0.62127145145805263</v>
      </c>
      <c r="R65" s="15">
        <v>0.76320002632619321</v>
      </c>
      <c r="S65" s="15">
        <v>0.98898745962972678</v>
      </c>
      <c r="T65" s="15">
        <v>0.62979412227477372</v>
      </c>
      <c r="U65" s="15">
        <v>0.4239852140202216</v>
      </c>
      <c r="V65" s="15">
        <v>0.33575555989944905</v>
      </c>
      <c r="W65" s="15">
        <v>0.27991684093830282</v>
      </c>
      <c r="X65" s="15">
        <v>0.83722130916567328</v>
      </c>
      <c r="Y65" s="15">
        <v>0.7363177393632091</v>
      </c>
      <c r="Z65" s="43">
        <v>0.65946614884115973</v>
      </c>
      <c r="AA65" s="42">
        <v>3.098059799102082E-2</v>
      </c>
      <c r="AB65" s="15">
        <v>9.0111096983187089E-2</v>
      </c>
      <c r="AC65" s="15">
        <v>0.51586123055745881</v>
      </c>
      <c r="AD65" s="15">
        <v>0.6873361544938037</v>
      </c>
      <c r="AE65" s="15">
        <v>0.98644663047027625</v>
      </c>
      <c r="AF65" s="15">
        <v>0.36350922521960272</v>
      </c>
      <c r="AG65" s="15">
        <v>0.86403137220876203</v>
      </c>
      <c r="AH65" s="15">
        <v>0.2071735905572365</v>
      </c>
      <c r="AI65" s="15">
        <v>0.68545034519300463</v>
      </c>
      <c r="AJ65" s="15">
        <v>0.23402683056237983</v>
      </c>
      <c r="AK65" s="15">
        <v>0.25232060646236765</v>
      </c>
      <c r="AL65" s="15">
        <v>0.69739884146670705</v>
      </c>
      <c r="AM65" s="15">
        <v>0.80717325464086842</v>
      </c>
      <c r="AN65" s="15">
        <v>9.0582412443765081E-2</v>
      </c>
      <c r="AO65" s="15">
        <v>0.79621612267916986</v>
      </c>
      <c r="AP65" s="15">
        <v>0.16037139164085612</v>
      </c>
      <c r="AQ65" s="15">
        <v>0.36294825859513824</v>
      </c>
      <c r="AR65" s="15">
        <v>0.90659254869085926</v>
      </c>
      <c r="AS65" s="15">
        <v>0.29495496829747558</v>
      </c>
      <c r="AT65" s="15">
        <v>0.73393963368610338</v>
      </c>
      <c r="AU65" s="15">
        <v>0.81053553355576857</v>
      </c>
      <c r="AV65" s="15">
        <v>0.60494620998321136</v>
      </c>
      <c r="AW65" s="15">
        <v>0.88292545872899286</v>
      </c>
      <c r="AX65" s="15">
        <v>0.75646664036853017</v>
      </c>
      <c r="AY65" s="43">
        <v>0.21585906564610002</v>
      </c>
      <c r="AZ65" s="42">
        <v>0.77717068966876024</v>
      </c>
      <c r="BA65" s="15">
        <v>0.85572692340582401</v>
      </c>
      <c r="BB65" s="15">
        <v>0.96412631157467099</v>
      </c>
      <c r="BC65" s="15">
        <v>0.76139554213167027</v>
      </c>
      <c r="BD65" s="15">
        <v>0.41188823047529932</v>
      </c>
      <c r="BE65" s="15">
        <v>0.35247268736210424</v>
      </c>
      <c r="BF65" s="15">
        <v>0.65655013109240612</v>
      </c>
      <c r="BG65" s="15">
        <v>0.61706827335016978</v>
      </c>
      <c r="BH65" s="15">
        <v>0.44686039041427017</v>
      </c>
      <c r="BI65" s="15">
        <v>0.59708190995707988</v>
      </c>
      <c r="BJ65" s="15">
        <v>0.45708693980944048</v>
      </c>
      <c r="BK65" s="15">
        <v>0.5309063473839154</v>
      </c>
      <c r="BL65" s="15">
        <v>0.5012681224482336</v>
      </c>
      <c r="BM65" s="15">
        <v>0.74039602311385189</v>
      </c>
      <c r="BN65" s="15">
        <v>0.76686832331007093</v>
      </c>
      <c r="BO65" s="15">
        <v>1.6027531142166485E-3</v>
      </c>
      <c r="BP65" s="15">
        <v>0.2757928564334704</v>
      </c>
      <c r="BQ65" s="15">
        <v>0.64356351963236791</v>
      </c>
      <c r="BR65" s="15">
        <v>0.73585816810917881</v>
      </c>
      <c r="BS65" s="15">
        <v>0.29384020054063276</v>
      </c>
      <c r="BT65" s="15">
        <v>0.61912220749132862</v>
      </c>
      <c r="BU65" s="15">
        <v>0.80807704548999915</v>
      </c>
      <c r="BV65" s="15">
        <v>0.92152466309174852</v>
      </c>
      <c r="BW65" s="15">
        <v>0.73844332436919458</v>
      </c>
      <c r="BX65" s="43">
        <v>0.54097390665322564</v>
      </c>
    </row>
    <row r="66" spans="1:76" s="9" customFormat="1" ht="15" customHeight="1" x14ac:dyDescent="0.35">
      <c r="A66" s="4"/>
      <c r="B66" s="42">
        <v>0.71657301163274512</v>
      </c>
      <c r="C66" s="15">
        <v>0.71239274151604859</v>
      </c>
      <c r="D66" s="15">
        <v>0.49161369310516412</v>
      </c>
      <c r="E66" s="15">
        <v>0.4606370032802124</v>
      </c>
      <c r="F66" s="15">
        <v>0.27197200622693629</v>
      </c>
      <c r="G66" s="15">
        <v>0.68611853083622709</v>
      </c>
      <c r="H66" s="15">
        <v>0.57679212307050065</v>
      </c>
      <c r="I66" s="15">
        <v>0.47451292865328087</v>
      </c>
      <c r="J66" s="15">
        <v>0.66536341507691821</v>
      </c>
      <c r="K66" s="15">
        <v>0.6887229891389427</v>
      </c>
      <c r="L66" s="15">
        <v>0.94507747519368601</v>
      </c>
      <c r="M66" s="15">
        <v>0.78782810200015563</v>
      </c>
      <c r="N66" s="15">
        <v>0.68547036152701724</v>
      </c>
      <c r="O66" s="15">
        <v>0.54071349850354822</v>
      </c>
      <c r="P66" s="15">
        <v>8.3834828474871115E-2</v>
      </c>
      <c r="Q66" s="15">
        <v>0.87863728764306637</v>
      </c>
      <c r="R66" s="15">
        <v>0.7114668755989173</v>
      </c>
      <c r="S66" s="15">
        <v>7.3953925866521053E-2</v>
      </c>
      <c r="T66" s="15">
        <v>0.49030378511758266</v>
      </c>
      <c r="U66" s="15">
        <v>0.90527113506183432</v>
      </c>
      <c r="V66" s="15">
        <v>0.73798678218352232</v>
      </c>
      <c r="W66" s="15">
        <v>0.14946014530959506</v>
      </c>
      <c r="X66" s="15">
        <v>0.41676775664696386</v>
      </c>
      <c r="Y66" s="15">
        <v>0.14967836688243985</v>
      </c>
      <c r="Z66" s="43">
        <v>0.3105415796606007</v>
      </c>
      <c r="AA66" s="42">
        <v>0.49273773881869332</v>
      </c>
      <c r="AB66" s="15">
        <v>0.53584883226034197</v>
      </c>
      <c r="AC66" s="15">
        <v>0.6698106996470381</v>
      </c>
      <c r="AD66" s="15">
        <v>0.25768693450156077</v>
      </c>
      <c r="AE66" s="15">
        <v>0.99817145987458511</v>
      </c>
      <c r="AF66" s="15">
        <v>0.1987957088427631</v>
      </c>
      <c r="AG66" s="15">
        <v>0.91210549729265022</v>
      </c>
      <c r="AH66" s="15">
        <v>0.52074049119060373</v>
      </c>
      <c r="AI66" s="15">
        <v>0.46760560705003607</v>
      </c>
      <c r="AJ66" s="15">
        <v>0.18945217935807157</v>
      </c>
      <c r="AK66" s="15">
        <v>0.68632116481744754</v>
      </c>
      <c r="AL66" s="15">
        <v>0.53623183625026372</v>
      </c>
      <c r="AM66" s="15">
        <v>0.76997005859599077</v>
      </c>
      <c r="AN66" s="15">
        <v>0.70858937292932578</v>
      </c>
      <c r="AO66" s="15">
        <v>0.47084298531775004</v>
      </c>
      <c r="AP66" s="15">
        <v>0.99028791131585348</v>
      </c>
      <c r="AQ66" s="15">
        <v>0.7318569164519183</v>
      </c>
      <c r="AR66" s="15">
        <v>0.97749804434744458</v>
      </c>
      <c r="AS66" s="15">
        <v>0.9579917938084942</v>
      </c>
      <c r="AT66" s="15">
        <v>0.61425787339645543</v>
      </c>
      <c r="AU66" s="15">
        <v>0.46338295590215239</v>
      </c>
      <c r="AV66" s="15">
        <v>3.6929118783751158E-2</v>
      </c>
      <c r="AW66" s="15">
        <v>0.86391816041992053</v>
      </c>
      <c r="AX66" s="15">
        <v>0.45865995953965177</v>
      </c>
      <c r="AY66" s="43">
        <v>0.76518289674684148</v>
      </c>
      <c r="AZ66" s="42">
        <v>0.85773380464342097</v>
      </c>
      <c r="BA66" s="15">
        <v>0.63340867242467136</v>
      </c>
      <c r="BB66" s="15">
        <v>0.85041704216466507</v>
      </c>
      <c r="BC66" s="15">
        <v>0.3468749727019298</v>
      </c>
      <c r="BD66" s="15">
        <v>0.99304764813234503</v>
      </c>
      <c r="BE66" s="15">
        <v>0.91973541649157886</v>
      </c>
      <c r="BF66" s="15">
        <v>0.39731555261156692</v>
      </c>
      <c r="BG66" s="15">
        <v>0.91595157656751314</v>
      </c>
      <c r="BH66" s="15">
        <v>3.3433815584125282E-2</v>
      </c>
      <c r="BI66" s="15">
        <v>0.85664036600130034</v>
      </c>
      <c r="BJ66" s="15">
        <v>0.32303521492377762</v>
      </c>
      <c r="BK66" s="15">
        <v>0.2699722294813206</v>
      </c>
      <c r="BL66" s="15">
        <v>0.28276094558687148</v>
      </c>
      <c r="BM66" s="15">
        <v>0.97576518993831385</v>
      </c>
      <c r="BN66" s="15">
        <v>0.91032896255525375</v>
      </c>
      <c r="BO66" s="15">
        <v>0.38759488124348285</v>
      </c>
      <c r="BP66" s="15">
        <v>0.60754502882984129</v>
      </c>
      <c r="BQ66" s="15">
        <v>0.30776182605175018</v>
      </c>
      <c r="BR66" s="15">
        <v>0.22896135899155567</v>
      </c>
      <c r="BS66" s="15">
        <v>2.7392724656582157E-2</v>
      </c>
      <c r="BT66" s="15">
        <v>0.28302790648207454</v>
      </c>
      <c r="BU66" s="15">
        <v>0.23637651531020965</v>
      </c>
      <c r="BV66" s="15">
        <v>0.47743175167560681</v>
      </c>
      <c r="BW66" s="15">
        <v>9.6788843692404036E-2</v>
      </c>
      <c r="BX66" s="43">
        <v>0.25829641644685275</v>
      </c>
    </row>
    <row r="67" spans="1:76" s="9" customFormat="1" ht="15" customHeight="1" x14ac:dyDescent="0.35">
      <c r="A67" s="4"/>
      <c r="B67" s="42">
        <v>0.4553394297962654</v>
      </c>
      <c r="C67" s="15">
        <v>0.25188824864466564</v>
      </c>
      <c r="D67" s="15">
        <v>0.14264155366243392</v>
      </c>
      <c r="E67" s="15">
        <v>0.39358923031462689</v>
      </c>
      <c r="F67" s="15">
        <v>0.3947573558472891</v>
      </c>
      <c r="G67" s="15">
        <v>0.635448868008059</v>
      </c>
      <c r="H67" s="15">
        <v>0.7766884410312499</v>
      </c>
      <c r="I67" s="15">
        <v>0.9789949268187319</v>
      </c>
      <c r="J67" s="15">
        <v>0.50455580944313316</v>
      </c>
      <c r="K67" s="15">
        <v>0.99290786332514613</v>
      </c>
      <c r="L67" s="15">
        <v>0.70301377500961049</v>
      </c>
      <c r="M67" s="15">
        <v>0.9269986118314848</v>
      </c>
      <c r="N67" s="15">
        <v>0.23971420004736466</v>
      </c>
      <c r="O67" s="15">
        <v>0.52984431414833244</v>
      </c>
      <c r="P67" s="15">
        <v>0.87038127217474393</v>
      </c>
      <c r="Q67" s="15">
        <v>0.85091517429098618</v>
      </c>
      <c r="R67" s="15">
        <v>1.5213655914049107E-2</v>
      </c>
      <c r="S67" s="15">
        <v>0.33867350546868558</v>
      </c>
      <c r="T67" s="15">
        <v>0.39975514051880745</v>
      </c>
      <c r="U67" s="15">
        <v>0.12519867607623947</v>
      </c>
      <c r="V67" s="15">
        <v>0.46670653034826692</v>
      </c>
      <c r="W67" s="15">
        <v>0.36907125878599312</v>
      </c>
      <c r="X67" s="15">
        <v>0.18813082473919651</v>
      </c>
      <c r="Y67" s="15">
        <v>0.46796479745384112</v>
      </c>
      <c r="Z67" s="43">
        <v>0.27919608414678188</v>
      </c>
      <c r="AA67" s="42">
        <v>0.29824269794995106</v>
      </c>
      <c r="AB67" s="15">
        <v>0.74205567138471529</v>
      </c>
      <c r="AC67" s="15">
        <v>0.87175988001891624</v>
      </c>
      <c r="AD67" s="15">
        <v>0.11823438046037305</v>
      </c>
      <c r="AE67" s="15">
        <v>6.6916680053762168E-2</v>
      </c>
      <c r="AF67" s="15">
        <v>0.19668225405770723</v>
      </c>
      <c r="AG67" s="15">
        <v>0.73754593131318469</v>
      </c>
      <c r="AH67" s="15">
        <v>0.91157476642582702</v>
      </c>
      <c r="AI67" s="15">
        <v>0.9596827425272445</v>
      </c>
      <c r="AJ67" s="15">
        <v>0.19892752216321996</v>
      </c>
      <c r="AK67" s="15">
        <v>0.16474825077268607</v>
      </c>
      <c r="AL67" s="15">
        <v>0.35666612135149733</v>
      </c>
      <c r="AM67" s="15">
        <v>0.12765760151522487</v>
      </c>
      <c r="AN67" s="15">
        <v>0.90877448650898485</v>
      </c>
      <c r="AO67" s="15">
        <v>0.29144246611974334</v>
      </c>
      <c r="AP67" s="15">
        <v>0.45978843923778301</v>
      </c>
      <c r="AQ67" s="15">
        <v>1.5408020068864881E-2</v>
      </c>
      <c r="AR67" s="15">
        <v>2.9777069434298364E-2</v>
      </c>
      <c r="AS67" s="15">
        <v>0.28988846171797267</v>
      </c>
      <c r="AT67" s="15">
        <v>0.75687817123710965</v>
      </c>
      <c r="AU67" s="15">
        <v>0.88557425168952297</v>
      </c>
      <c r="AV67" s="15">
        <v>0.47250959191167929</v>
      </c>
      <c r="AW67" s="15">
        <v>0.58637986516429053</v>
      </c>
      <c r="AX67" s="15">
        <v>0.90129313104438247</v>
      </c>
      <c r="AY67" s="43">
        <v>0.14653478053952396</v>
      </c>
      <c r="AZ67" s="42">
        <v>0.30306276285205602</v>
      </c>
      <c r="BA67" s="15">
        <v>0.21222098926732813</v>
      </c>
      <c r="BB67" s="15">
        <v>0.48736143276390786</v>
      </c>
      <c r="BC67" s="15">
        <v>0.27684218215378387</v>
      </c>
      <c r="BD67" s="15">
        <v>0.93216075545185484</v>
      </c>
      <c r="BE67" s="15">
        <v>0.36095962237513235</v>
      </c>
      <c r="BF67" s="15">
        <v>0.55223860006814129</v>
      </c>
      <c r="BG67" s="15">
        <v>0.31067469598411035</v>
      </c>
      <c r="BH67" s="15">
        <v>0.77815319780966563</v>
      </c>
      <c r="BI67" s="15">
        <v>0.11960951453706814</v>
      </c>
      <c r="BJ67" s="15">
        <v>0.63209215265057372</v>
      </c>
      <c r="BK67" s="15">
        <v>0.14407381506467121</v>
      </c>
      <c r="BL67" s="15">
        <v>0.90301933011683366</v>
      </c>
      <c r="BM67" s="15">
        <v>0.4715514294247477</v>
      </c>
      <c r="BN67" s="15">
        <v>0.81050461748687852</v>
      </c>
      <c r="BO67" s="15">
        <v>0.69221634894579565</v>
      </c>
      <c r="BP67" s="15">
        <v>0.65023592027399879</v>
      </c>
      <c r="BQ67" s="15">
        <v>0.93379974124317711</v>
      </c>
      <c r="BR67" s="15">
        <v>0.50242769043159918</v>
      </c>
      <c r="BS67" s="15">
        <v>0.55225891334847299</v>
      </c>
      <c r="BT67" s="15">
        <v>0.90290476279681919</v>
      </c>
      <c r="BU67" s="15">
        <v>0.6493041245918556</v>
      </c>
      <c r="BV67" s="15">
        <v>0.36982047519312444</v>
      </c>
      <c r="BW67" s="15">
        <v>0.53996846828358325</v>
      </c>
      <c r="BX67" s="43">
        <v>0.94882523105886885</v>
      </c>
    </row>
    <row r="68" spans="1:76" s="9" customFormat="1" ht="15" customHeight="1" x14ac:dyDescent="0.35">
      <c r="A68" s="4"/>
      <c r="B68" s="42">
        <v>0.96261872856554065</v>
      </c>
      <c r="C68" s="15">
        <v>0.64689772179924465</v>
      </c>
      <c r="D68" s="15">
        <v>0.20345968561001837</v>
      </c>
      <c r="E68" s="15">
        <v>0.75455430266070189</v>
      </c>
      <c r="F68" s="15">
        <v>0.968677176191022</v>
      </c>
      <c r="G68" s="15">
        <v>7.5608049529885868E-2</v>
      </c>
      <c r="H68" s="15">
        <v>0.16750866260874375</v>
      </c>
      <c r="I68" s="15">
        <v>0.87009098390736628</v>
      </c>
      <c r="J68" s="15">
        <v>0.9181300962779041</v>
      </c>
      <c r="K68" s="15">
        <v>3.3426703622138065E-2</v>
      </c>
      <c r="L68" s="15">
        <v>0.90062904741573291</v>
      </c>
      <c r="M68" s="15">
        <v>0.7782582431148134</v>
      </c>
      <c r="N68" s="15">
        <v>0.51047569143169003</v>
      </c>
      <c r="O68" s="15">
        <v>0.97906275614947225</v>
      </c>
      <c r="P68" s="15">
        <v>0.27401617690470337</v>
      </c>
      <c r="Q68" s="15">
        <v>0.41596516856184163</v>
      </c>
      <c r="R68" s="15">
        <v>0.66290065392714204</v>
      </c>
      <c r="S68" s="15">
        <v>0.60326653930883667</v>
      </c>
      <c r="T68" s="15">
        <v>0.93983581602370536</v>
      </c>
      <c r="U68" s="15">
        <v>0.7368748398296967</v>
      </c>
      <c r="V68" s="15">
        <v>0.32311274366739062</v>
      </c>
      <c r="W68" s="15">
        <v>4.9429733718935553E-2</v>
      </c>
      <c r="X68" s="15">
        <v>0.9860990375114681</v>
      </c>
      <c r="Y68" s="15">
        <v>0.11183189299227103</v>
      </c>
      <c r="Z68" s="43">
        <v>0.2815639607857463</v>
      </c>
      <c r="AA68" s="42">
        <v>1.8783775286727145E-2</v>
      </c>
      <c r="AB68" s="15">
        <v>0.94801673650365315</v>
      </c>
      <c r="AC68" s="15">
        <v>0.14423011735917035</v>
      </c>
      <c r="AD68" s="15">
        <v>0.8536180422201628</v>
      </c>
      <c r="AE68" s="15">
        <v>0.57698023037350399</v>
      </c>
      <c r="AF68" s="15">
        <v>0.83938155842596929</v>
      </c>
      <c r="AG68" s="15">
        <v>1.0755381214839543E-2</v>
      </c>
      <c r="AH68" s="15">
        <v>3.6386954555564732E-2</v>
      </c>
      <c r="AI68" s="15">
        <v>0.37717621283221292</v>
      </c>
      <c r="AJ68" s="15">
        <v>0.359516425507176</v>
      </c>
      <c r="AK68" s="15">
        <v>0.46259417831940053</v>
      </c>
      <c r="AL68" s="15">
        <v>0.4693132238463823</v>
      </c>
      <c r="AM68" s="15">
        <v>0.91606505212547851</v>
      </c>
      <c r="AN68" s="15">
        <v>0.15175871266575669</v>
      </c>
      <c r="AO68" s="15">
        <v>0.95635829650925286</v>
      </c>
      <c r="AP68" s="15">
        <v>0.23480677115988746</v>
      </c>
      <c r="AQ68" s="15">
        <v>0.28134638061453432</v>
      </c>
      <c r="AR68" s="15">
        <v>0.89316230639834493</v>
      </c>
      <c r="AS68" s="15">
        <v>0.48461241888407802</v>
      </c>
      <c r="AT68" s="15">
        <v>0.48676910200078816</v>
      </c>
      <c r="AU68" s="15">
        <v>0.88739082329462149</v>
      </c>
      <c r="AV68" s="15">
        <v>1.0481960972980597E-2</v>
      </c>
      <c r="AW68" s="15">
        <v>6.2604483287039825E-2</v>
      </c>
      <c r="AX68" s="15">
        <v>0.723292253084305</v>
      </c>
      <c r="AY68" s="43">
        <v>0.10153514001419139</v>
      </c>
      <c r="AZ68" s="42">
        <v>0.55313331060309545</v>
      </c>
      <c r="BA68" s="15">
        <v>0.47026234946167156</v>
      </c>
      <c r="BB68" s="15">
        <v>0.21971801217491682</v>
      </c>
      <c r="BC68" s="15">
        <v>0.74801157133885732</v>
      </c>
      <c r="BD68" s="15">
        <v>0.58997226499935018</v>
      </c>
      <c r="BE68" s="15">
        <v>9.2855890484003445E-2</v>
      </c>
      <c r="BF68" s="15">
        <v>0.20870310104223666</v>
      </c>
      <c r="BG68" s="15">
        <v>0.75383629765620919</v>
      </c>
      <c r="BH68" s="15">
        <v>0.75671866894839857</v>
      </c>
      <c r="BI68" s="15">
        <v>2.007267420123382E-2</v>
      </c>
      <c r="BJ68" s="15">
        <v>0.89287017786813605</v>
      </c>
      <c r="BK68" s="15">
        <v>0.83391828653436861</v>
      </c>
      <c r="BL68" s="15">
        <v>3.393596103822738E-2</v>
      </c>
      <c r="BM68" s="15">
        <v>2.4885668420383644E-2</v>
      </c>
      <c r="BN68" s="15">
        <v>0.6872808940280708</v>
      </c>
      <c r="BO68" s="15">
        <v>0.63614818035726872</v>
      </c>
      <c r="BP68" s="15">
        <v>0.26498759357509694</v>
      </c>
      <c r="BQ68" s="15">
        <v>0.61096775047961849</v>
      </c>
      <c r="BR68" s="15">
        <v>0.62557779700919003</v>
      </c>
      <c r="BS68" s="15">
        <v>0.89863384905352373</v>
      </c>
      <c r="BT68" s="15">
        <v>0.44951033044908462</v>
      </c>
      <c r="BU68" s="15">
        <v>0.31013627257984866</v>
      </c>
      <c r="BV68" s="15">
        <v>0.84114610870579543</v>
      </c>
      <c r="BW68" s="15">
        <v>0.69435408502607721</v>
      </c>
      <c r="BX68" s="43">
        <v>0.28298781664273498</v>
      </c>
    </row>
    <row r="69" spans="1:76" s="9" customFormat="1" ht="15" customHeight="1" x14ac:dyDescent="0.35">
      <c r="A69" s="4"/>
      <c r="B69" s="42">
        <v>4.3258579253149576E-2</v>
      </c>
      <c r="C69" s="15">
        <v>0.87080289267722022</v>
      </c>
      <c r="D69" s="15">
        <v>0.17022598574340275</v>
      </c>
      <c r="E69" s="15">
        <v>0.63451501716595671</v>
      </c>
      <c r="F69" s="15">
        <v>0.85970261315531271</v>
      </c>
      <c r="G69" s="15">
        <v>0.33164034931777009</v>
      </c>
      <c r="H69" s="15">
        <v>0.96556289411435925</v>
      </c>
      <c r="I69" s="15">
        <v>0.55345992210596551</v>
      </c>
      <c r="J69" s="15">
        <v>0.68687521355040315</v>
      </c>
      <c r="K69" s="15">
        <v>0.53500402640143574</v>
      </c>
      <c r="L69" s="15">
        <v>0.11615264745238607</v>
      </c>
      <c r="M69" s="15">
        <v>0.93535908191608053</v>
      </c>
      <c r="N69" s="15">
        <v>9.9993027618505703E-3</v>
      </c>
      <c r="O69" s="15">
        <v>0.4220694650148743</v>
      </c>
      <c r="P69" s="15">
        <v>0.69673846289787134</v>
      </c>
      <c r="Q69" s="15">
        <v>0.76483683516187462</v>
      </c>
      <c r="R69" s="15">
        <v>0.65868163764392651</v>
      </c>
      <c r="S69" s="15">
        <v>3.9900655797661444E-2</v>
      </c>
      <c r="T69" s="15">
        <v>0.22628641899193302</v>
      </c>
      <c r="U69" s="15">
        <v>0.30918253403690299</v>
      </c>
      <c r="V69" s="15">
        <v>9.3070439479906453E-2</v>
      </c>
      <c r="W69" s="15">
        <v>0.17355682253519822</v>
      </c>
      <c r="X69" s="15">
        <v>6.5154111397750181E-2</v>
      </c>
      <c r="Y69" s="15">
        <v>3.3435478360270832E-3</v>
      </c>
      <c r="Z69" s="43">
        <v>0.13445991784892353</v>
      </c>
      <c r="AA69" s="42">
        <v>0.29877462747899997</v>
      </c>
      <c r="AB69" s="15">
        <v>0.32885842904227802</v>
      </c>
      <c r="AC69" s="15">
        <v>0.38063073274270542</v>
      </c>
      <c r="AD69" s="15">
        <v>0.3315531113011595</v>
      </c>
      <c r="AE69" s="15">
        <v>0.16238238634865554</v>
      </c>
      <c r="AF69" s="15">
        <v>0.313377410721561</v>
      </c>
      <c r="AG69" s="15">
        <v>0.91699339264289503</v>
      </c>
      <c r="AH69" s="15">
        <v>0.48417277733135966</v>
      </c>
      <c r="AI69" s="15">
        <v>0.73989977855153066</v>
      </c>
      <c r="AJ69" s="15">
        <v>0.96509078159214901</v>
      </c>
      <c r="AK69" s="15">
        <v>0.73163500688943839</v>
      </c>
      <c r="AL69" s="15">
        <v>0.16026692685925081</v>
      </c>
      <c r="AM69" s="15">
        <v>0.1752411948204553</v>
      </c>
      <c r="AN69" s="15">
        <v>0.28299407089046258</v>
      </c>
      <c r="AO69" s="15">
        <v>0.22635200026783897</v>
      </c>
      <c r="AP69" s="15">
        <v>0.76358693158008306</v>
      </c>
      <c r="AQ69" s="15">
        <v>4.520231677439146E-2</v>
      </c>
      <c r="AR69" s="15">
        <v>0.47811665124844815</v>
      </c>
      <c r="AS69" s="15">
        <v>0.55490777980217054</v>
      </c>
      <c r="AT69" s="15">
        <v>0.56686021370274597</v>
      </c>
      <c r="AU69" s="15">
        <v>0.94642587991509519</v>
      </c>
      <c r="AV69" s="15">
        <v>0.61073414950027971</v>
      </c>
      <c r="AW69" s="15">
        <v>0.39506737772184986</v>
      </c>
      <c r="AX69" s="15">
        <v>0.69338678316371338</v>
      </c>
      <c r="AY69" s="43">
        <v>8.1724215857387317E-2</v>
      </c>
      <c r="AZ69" s="42">
        <v>7.2868631319870203E-2</v>
      </c>
      <c r="BA69" s="15">
        <v>0.64451338570184202</v>
      </c>
      <c r="BB69" s="15">
        <v>0.34790597306011373</v>
      </c>
      <c r="BC69" s="15">
        <v>0.1771271408078664</v>
      </c>
      <c r="BD69" s="15">
        <v>0.76554855291295321</v>
      </c>
      <c r="BE69" s="15">
        <v>0.81770582478992471</v>
      </c>
      <c r="BF69" s="15">
        <v>0.38473017600869053</v>
      </c>
      <c r="BG69" s="15">
        <v>0.90192172397909398</v>
      </c>
      <c r="BH69" s="15">
        <v>0.43764379851009694</v>
      </c>
      <c r="BI69" s="15">
        <v>0.90494603725625111</v>
      </c>
      <c r="BJ69" s="15">
        <v>0.56963839846848452</v>
      </c>
      <c r="BK69" s="15">
        <v>0.59952136376108367</v>
      </c>
      <c r="BL69" s="15">
        <v>0.61682936560339885</v>
      </c>
      <c r="BM69" s="15">
        <v>0.90322914689538791</v>
      </c>
      <c r="BN69" s="15">
        <v>0.9894794506427379</v>
      </c>
      <c r="BO69" s="15">
        <v>0.72302391650399367</v>
      </c>
      <c r="BP69" s="15">
        <v>0.9984651401739143</v>
      </c>
      <c r="BQ69" s="15">
        <v>0.96915602841191295</v>
      </c>
      <c r="BR69" s="15">
        <v>0.18425897834608307</v>
      </c>
      <c r="BS69" s="15">
        <v>0.42996598569231981</v>
      </c>
      <c r="BT69" s="15">
        <v>0.17182626166524695</v>
      </c>
      <c r="BU69" s="15">
        <v>0.44686801990039016</v>
      </c>
      <c r="BV69" s="15">
        <v>0.31822336221016956</v>
      </c>
      <c r="BW69" s="15">
        <v>0.11250187727789607</v>
      </c>
      <c r="BX69" s="43">
        <v>7.260627208496151E-2</v>
      </c>
    </row>
    <row r="70" spans="1:76" s="9" customFormat="1" ht="15" customHeight="1" x14ac:dyDescent="0.35">
      <c r="A70" s="4"/>
      <c r="B70" s="42">
        <v>0.89757627161505882</v>
      </c>
      <c r="C70" s="15">
        <v>0.83132560034160363</v>
      </c>
      <c r="D70" s="15">
        <v>7.3372822948924776E-2</v>
      </c>
      <c r="E70" s="15">
        <v>0.36094687639101719</v>
      </c>
      <c r="F70" s="15">
        <v>0.50260490497536547</v>
      </c>
      <c r="G70" s="15">
        <v>0.59972428769841279</v>
      </c>
      <c r="H70" s="15">
        <v>0.55481954135519518</v>
      </c>
      <c r="I70" s="15">
        <v>0.75935798548123379</v>
      </c>
      <c r="J70" s="15">
        <v>0.37710585661327045</v>
      </c>
      <c r="K70" s="15">
        <v>0.75438522608758507</v>
      </c>
      <c r="L70" s="15">
        <v>0.55663266934764166</v>
      </c>
      <c r="M70" s="15">
        <v>0.46573860749574092</v>
      </c>
      <c r="N70" s="15">
        <v>7.6920911759996935E-2</v>
      </c>
      <c r="O70" s="15">
        <v>0.12778725641072375</v>
      </c>
      <c r="P70" s="15">
        <v>0.30562950048835646</v>
      </c>
      <c r="Q70" s="15">
        <v>0.73879283704510568</v>
      </c>
      <c r="R70" s="15">
        <v>0.12032289082055492</v>
      </c>
      <c r="S70" s="15">
        <v>0.47321378873619124</v>
      </c>
      <c r="T70" s="15">
        <v>0.71017768891652366</v>
      </c>
      <c r="U70" s="15">
        <v>0.7414064553787536</v>
      </c>
      <c r="V70" s="15">
        <v>0.94914570059516401</v>
      </c>
      <c r="W70" s="15">
        <v>0.8078344538580251</v>
      </c>
      <c r="X70" s="15">
        <v>0.33624349864285707</v>
      </c>
      <c r="Y70" s="15">
        <v>0.94256322048426466</v>
      </c>
      <c r="Z70" s="43">
        <v>0.52501016773766906</v>
      </c>
      <c r="AA70" s="42">
        <v>0.74614843986392998</v>
      </c>
      <c r="AB70" s="15">
        <v>0.46207082533114119</v>
      </c>
      <c r="AC70" s="15">
        <v>0.90716601077983394</v>
      </c>
      <c r="AD70" s="15">
        <v>0.40283374052304421</v>
      </c>
      <c r="AE70" s="15">
        <v>0.64478827794896909</v>
      </c>
      <c r="AF70" s="15">
        <v>0.55549623505534307</v>
      </c>
      <c r="AG70" s="15">
        <v>0.7898305767357342</v>
      </c>
      <c r="AH70" s="15">
        <v>0.64385975939309192</v>
      </c>
      <c r="AI70" s="15">
        <v>0.29082777544347538</v>
      </c>
      <c r="AJ70" s="15">
        <v>0.46464050485872055</v>
      </c>
      <c r="AK70" s="15">
        <v>0.90410494590368617</v>
      </c>
      <c r="AL70" s="15">
        <v>0.84577704198884029</v>
      </c>
      <c r="AM70" s="15">
        <v>0.39170299778941642</v>
      </c>
      <c r="AN70" s="15">
        <v>0.68119330312040893</v>
      </c>
      <c r="AO70" s="15">
        <v>0.49578044074942385</v>
      </c>
      <c r="AP70" s="15">
        <v>0.56082417814150087</v>
      </c>
      <c r="AQ70" s="15">
        <v>0.61612431168349802</v>
      </c>
      <c r="AR70" s="15">
        <v>0.14311144127718833</v>
      </c>
      <c r="AS70" s="15">
        <v>0.35113358731168776</v>
      </c>
      <c r="AT70" s="15">
        <v>0.3724289376835449</v>
      </c>
      <c r="AU70" s="15">
        <v>0.6189919235478315</v>
      </c>
      <c r="AV70" s="15">
        <v>0.40600075999266416</v>
      </c>
      <c r="AW70" s="15">
        <v>8.5380227100223971E-2</v>
      </c>
      <c r="AX70" s="15">
        <v>0.48507207288826804</v>
      </c>
      <c r="AY70" s="43">
        <v>0.19156005847108115</v>
      </c>
      <c r="AZ70" s="42">
        <v>0.75442214071653013</v>
      </c>
      <c r="BA70" s="15">
        <v>0.69977884911915855</v>
      </c>
      <c r="BB70" s="15">
        <v>0.40686207246768313</v>
      </c>
      <c r="BC70" s="15">
        <v>0.33913357277788803</v>
      </c>
      <c r="BD70" s="15">
        <v>0.20916376058619235</v>
      </c>
      <c r="BE70" s="15">
        <v>0.23190491060647245</v>
      </c>
      <c r="BF70" s="15">
        <v>0.38473466218354646</v>
      </c>
      <c r="BG70" s="15">
        <v>0.29191806068886883</v>
      </c>
      <c r="BH70" s="15">
        <v>0.41331093284606824</v>
      </c>
      <c r="BI70" s="15">
        <v>0.37707009924710866</v>
      </c>
      <c r="BJ70" s="15">
        <v>0.12222913944601543</v>
      </c>
      <c r="BK70" s="15">
        <v>0.13716688633954677</v>
      </c>
      <c r="BL70" s="15">
        <v>0.18764233219019899</v>
      </c>
      <c r="BM70" s="15">
        <v>0.85158329580421688</v>
      </c>
      <c r="BN70" s="15">
        <v>0.81818731689074065</v>
      </c>
      <c r="BO70" s="15">
        <v>0.48147358088097869</v>
      </c>
      <c r="BP70" s="15">
        <v>0.37789585272192983</v>
      </c>
      <c r="BQ70" s="15">
        <v>0.63913083333796195</v>
      </c>
      <c r="BR70" s="15">
        <v>0.87040293650669465</v>
      </c>
      <c r="BS70" s="15">
        <v>0.88574634832475541</v>
      </c>
      <c r="BT70" s="15">
        <v>0.10864958882350251</v>
      </c>
      <c r="BU70" s="15">
        <v>0.81566638945232894</v>
      </c>
      <c r="BV70" s="15">
        <v>0.7840586951810492</v>
      </c>
      <c r="BW70" s="15">
        <v>0.59995633057338149</v>
      </c>
      <c r="BX70" s="43">
        <v>0.961735119509042</v>
      </c>
    </row>
    <row r="71" spans="1:76" s="9" customFormat="1" ht="15" customHeight="1" x14ac:dyDescent="0.35">
      <c r="A71" s="4"/>
      <c r="B71" s="42">
        <v>0.27884646357610843</v>
      </c>
      <c r="C71" s="15">
        <v>0.82557043159421528</v>
      </c>
      <c r="D71" s="15">
        <v>0.71254543630370104</v>
      </c>
      <c r="E71" s="15">
        <v>3.9078638156012424E-2</v>
      </c>
      <c r="F71" s="15">
        <v>0.45425002930034464</v>
      </c>
      <c r="G71" s="15">
        <v>0.95943816604961307</v>
      </c>
      <c r="H71" s="15">
        <v>8.8264473227635087E-2</v>
      </c>
      <c r="I71" s="15">
        <v>0.78814142844772761</v>
      </c>
      <c r="J71" s="15">
        <v>7.1271977516911278E-2</v>
      </c>
      <c r="K71" s="15">
        <v>0.61223609705520032</v>
      </c>
      <c r="L71" s="15">
        <v>0.91428981196572667</v>
      </c>
      <c r="M71" s="15">
        <v>0.75339052995738742</v>
      </c>
      <c r="N71" s="15">
        <v>0.17491274955818792</v>
      </c>
      <c r="O71" s="15">
        <v>0.79203218933590791</v>
      </c>
      <c r="P71" s="15">
        <v>0.99505733963540188</v>
      </c>
      <c r="Q71" s="15">
        <v>0.23646870155964805</v>
      </c>
      <c r="R71" s="15">
        <v>0.66879049417280001</v>
      </c>
      <c r="S71" s="15">
        <v>0.36481210146440091</v>
      </c>
      <c r="T71" s="15">
        <v>0.96563995393920954</v>
      </c>
      <c r="U71" s="15">
        <v>0.9619228340346927</v>
      </c>
      <c r="V71" s="15">
        <v>0.50107604980831766</v>
      </c>
      <c r="W71" s="15">
        <v>0.87369631144095972</v>
      </c>
      <c r="X71" s="15">
        <v>0.13804549378385034</v>
      </c>
      <c r="Y71" s="15">
        <v>0.14876077743662686</v>
      </c>
      <c r="Z71" s="43">
        <v>0.63277509153021994</v>
      </c>
      <c r="AA71" s="42">
        <v>0.22288485856627815</v>
      </c>
      <c r="AB71" s="15">
        <v>0.45667112816749744</v>
      </c>
      <c r="AC71" s="15">
        <v>0.21079290865681977</v>
      </c>
      <c r="AD71" s="15">
        <v>0.94566732919223861</v>
      </c>
      <c r="AE71" s="15">
        <v>6.5189957046794533E-2</v>
      </c>
      <c r="AF71" s="15">
        <v>0.28244756489906109</v>
      </c>
      <c r="AG71" s="15">
        <v>0.55341072478290976</v>
      </c>
      <c r="AH71" s="15">
        <v>0.97174597390085515</v>
      </c>
      <c r="AI71" s="15">
        <v>0.93411073809347944</v>
      </c>
      <c r="AJ71" s="15">
        <v>0.19571416903466632</v>
      </c>
      <c r="AK71" s="15">
        <v>0.56599080081242703</v>
      </c>
      <c r="AL71" s="15">
        <v>0.32743498070225008</v>
      </c>
      <c r="AM71" s="15">
        <v>2.9410135876214438E-3</v>
      </c>
      <c r="AN71" s="15">
        <v>0.58013858449194899</v>
      </c>
      <c r="AO71" s="15">
        <v>0.10802483030389121</v>
      </c>
      <c r="AP71" s="15">
        <v>0.14663222821513699</v>
      </c>
      <c r="AQ71" s="15">
        <v>0.53033131792298915</v>
      </c>
      <c r="AR71" s="15">
        <v>0.85282996740978601</v>
      </c>
      <c r="AS71" s="15">
        <v>0.64883284674216679</v>
      </c>
      <c r="AT71" s="15">
        <v>0.99833091745690827</v>
      </c>
      <c r="AU71" s="15">
        <v>0.36767172744707388</v>
      </c>
      <c r="AV71" s="15">
        <v>0.76485995724409583</v>
      </c>
      <c r="AW71" s="15">
        <v>2.6716007212939097E-2</v>
      </c>
      <c r="AX71" s="15">
        <v>0.46735262081564444</v>
      </c>
      <c r="AY71" s="43">
        <v>0.29350883338522238</v>
      </c>
      <c r="AZ71" s="42">
        <v>0.53958060704573696</v>
      </c>
      <c r="BA71" s="15">
        <v>0.42027862895500012</v>
      </c>
      <c r="BB71" s="15">
        <v>0.93660867999594588</v>
      </c>
      <c r="BC71" s="15">
        <v>0.66447951621957557</v>
      </c>
      <c r="BD71" s="15">
        <v>0.69371189180774306</v>
      </c>
      <c r="BE71" s="15">
        <v>0.57937180360034879</v>
      </c>
      <c r="BF71" s="15">
        <v>0.55256688334306969</v>
      </c>
      <c r="BG71" s="15">
        <v>0.23391554623598731</v>
      </c>
      <c r="BH71" s="15">
        <v>0.57603272249845316</v>
      </c>
      <c r="BI71" s="15">
        <v>0.19374850321570936</v>
      </c>
      <c r="BJ71" s="15">
        <v>0.57933512409056909</v>
      </c>
      <c r="BK71" s="15">
        <v>0.46759932960008188</v>
      </c>
      <c r="BL71" s="15">
        <v>0.86793678147716102</v>
      </c>
      <c r="BM71" s="15">
        <v>0.25471828689497544</v>
      </c>
      <c r="BN71" s="15">
        <v>0.92004139487762215</v>
      </c>
      <c r="BO71" s="15">
        <v>0.10405773326643808</v>
      </c>
      <c r="BP71" s="15">
        <v>8.3387403291781403E-2</v>
      </c>
      <c r="BQ71" s="15">
        <v>0.29963565634189038</v>
      </c>
      <c r="BR71" s="15">
        <v>0.68113616201922134</v>
      </c>
      <c r="BS71" s="15">
        <v>0.57699732112287061</v>
      </c>
      <c r="BT71" s="15">
        <v>8.1720248813812124E-2</v>
      </c>
      <c r="BU71" s="15">
        <v>0.23051081967876419</v>
      </c>
      <c r="BV71" s="15">
        <v>0.77198143786263185</v>
      </c>
      <c r="BW71" s="15">
        <v>0.27589238677433259</v>
      </c>
      <c r="BX71" s="43">
        <v>8.3265822633415976E-4</v>
      </c>
    </row>
    <row r="72" spans="1:76" s="9" customFormat="1" ht="15" customHeight="1" x14ac:dyDescent="0.35">
      <c r="A72" s="4"/>
      <c r="B72" s="42">
        <v>0.7462297426160166</v>
      </c>
      <c r="C72" s="15">
        <v>4.6338560397276241E-2</v>
      </c>
      <c r="D72" s="15">
        <v>0.22849084449245782</v>
      </c>
      <c r="E72" s="15">
        <v>0.81211080444329897</v>
      </c>
      <c r="F72" s="15">
        <v>0.43865755880935853</v>
      </c>
      <c r="G72" s="15">
        <v>0.73757115237449444</v>
      </c>
      <c r="H72" s="15">
        <v>0.47044549042131922</v>
      </c>
      <c r="I72" s="15">
        <v>0.72080541567724665</v>
      </c>
      <c r="J72" s="15">
        <v>0.53988872858123971</v>
      </c>
      <c r="K72" s="15">
        <v>0.50851654329611129</v>
      </c>
      <c r="L72" s="15">
        <v>0.14979021056225583</v>
      </c>
      <c r="M72" s="15">
        <v>0.28249741966410502</v>
      </c>
      <c r="N72" s="15">
        <v>0.19443364673924679</v>
      </c>
      <c r="O72" s="15">
        <v>0.75737098424923299</v>
      </c>
      <c r="P72" s="15">
        <v>0.29171724003798272</v>
      </c>
      <c r="Q72" s="15">
        <v>0.17542707716979566</v>
      </c>
      <c r="R72" s="15">
        <v>7.2545834896433736E-2</v>
      </c>
      <c r="S72" s="15">
        <v>0.62550925731191664</v>
      </c>
      <c r="T72" s="15">
        <v>0.79912445085402917</v>
      </c>
      <c r="U72" s="15">
        <v>0.3582602515211607</v>
      </c>
      <c r="V72" s="15">
        <v>0.20336827533765289</v>
      </c>
      <c r="W72" s="15">
        <v>0.32216869493309452</v>
      </c>
      <c r="X72" s="15">
        <v>0.50273449365565359</v>
      </c>
      <c r="Y72" s="15">
        <v>0.16973857219756194</v>
      </c>
      <c r="Z72" s="43">
        <v>0.69863930874219049</v>
      </c>
      <c r="AA72" s="42">
        <v>0.2995410686253126</v>
      </c>
      <c r="AB72" s="15">
        <v>0.22975945763165484</v>
      </c>
      <c r="AC72" s="15">
        <v>0.5267465749402046</v>
      </c>
      <c r="AD72" s="15">
        <v>0.29619207767820277</v>
      </c>
      <c r="AE72" s="15">
        <v>0.15252916374854519</v>
      </c>
      <c r="AF72" s="15">
        <v>0.93446736603891911</v>
      </c>
      <c r="AG72" s="15">
        <v>0.49940304086530729</v>
      </c>
      <c r="AH72" s="15">
        <v>0.16379544449526628</v>
      </c>
      <c r="AI72" s="15">
        <v>0.19383092077752806</v>
      </c>
      <c r="AJ72" s="15">
        <v>0.87082691908956722</v>
      </c>
      <c r="AK72" s="15">
        <v>0.88287195607539593</v>
      </c>
      <c r="AL72" s="15">
        <v>0.82109466424795818</v>
      </c>
      <c r="AM72" s="15">
        <v>6.83475481735204E-2</v>
      </c>
      <c r="AN72" s="15">
        <v>0.50993707335033611</v>
      </c>
      <c r="AO72" s="15">
        <v>0.52508797455494516</v>
      </c>
      <c r="AP72" s="15">
        <v>0.75654688827333194</v>
      </c>
      <c r="AQ72" s="15">
        <v>0.7303503018820704</v>
      </c>
      <c r="AR72" s="15">
        <v>0.23281178152553561</v>
      </c>
      <c r="AS72" s="15">
        <v>0.34321399935282526</v>
      </c>
      <c r="AT72" s="15">
        <v>0.78564854275843576</v>
      </c>
      <c r="AU72" s="15">
        <v>0.85681570771514404</v>
      </c>
      <c r="AV72" s="15">
        <v>0.47016823132786756</v>
      </c>
      <c r="AW72" s="15">
        <v>0.11471048804921524</v>
      </c>
      <c r="AX72" s="15">
        <v>0.84927693446650632</v>
      </c>
      <c r="AY72" s="43">
        <v>0.99396742197872656</v>
      </c>
      <c r="AZ72" s="42">
        <v>0.68064230233792056</v>
      </c>
      <c r="BA72" s="15">
        <v>0.74521317419123145</v>
      </c>
      <c r="BB72" s="15">
        <v>0.94770221694355694</v>
      </c>
      <c r="BC72" s="15">
        <v>0.39094522208655813</v>
      </c>
      <c r="BD72" s="15">
        <v>0.51925230165696878</v>
      </c>
      <c r="BE72" s="15">
        <v>3.394531585108207E-2</v>
      </c>
      <c r="BF72" s="15">
        <v>0.710381372554303</v>
      </c>
      <c r="BG72" s="15">
        <v>0.48452603810532902</v>
      </c>
      <c r="BH72" s="15">
        <v>0.52879482418765444</v>
      </c>
      <c r="BI72" s="15">
        <v>0.54752240004509856</v>
      </c>
      <c r="BJ72" s="15">
        <v>0.29738556959206852</v>
      </c>
      <c r="BK72" s="15">
        <v>1.3628914867418573E-2</v>
      </c>
      <c r="BL72" s="15">
        <v>0.96108487143261911</v>
      </c>
      <c r="BM72" s="15">
        <v>0.60158872166496546</v>
      </c>
      <c r="BN72" s="15">
        <v>0.17872192038925916</v>
      </c>
      <c r="BO72" s="15">
        <v>0.79591158136014295</v>
      </c>
      <c r="BP72" s="15">
        <v>8.7594802412386596E-2</v>
      </c>
      <c r="BQ72" s="15">
        <v>0.87435293458864793</v>
      </c>
      <c r="BR72" s="15">
        <v>0.24651358004996504</v>
      </c>
      <c r="BS72" s="15">
        <v>0.39941550279295746</v>
      </c>
      <c r="BT72" s="15">
        <v>0.33238408103101702</v>
      </c>
      <c r="BU72" s="15">
        <v>0.54191316602785522</v>
      </c>
      <c r="BV72" s="15">
        <v>3.3436332635891963E-2</v>
      </c>
      <c r="BW72" s="15">
        <v>0.96503749056903421</v>
      </c>
      <c r="BX72" s="43">
        <v>0.12053406781211828</v>
      </c>
    </row>
    <row r="73" spans="1:76" s="9" customFormat="1" ht="15" customHeight="1" x14ac:dyDescent="0.35">
      <c r="A73" s="4"/>
      <c r="B73" s="42">
        <v>7.1109656836101043E-2</v>
      </c>
      <c r="C73" s="15">
        <v>0.13061804877883476</v>
      </c>
      <c r="D73" s="15">
        <v>0.58729472412221884</v>
      </c>
      <c r="E73" s="15">
        <v>0.93560973267805436</v>
      </c>
      <c r="F73" s="15">
        <v>0.73662217017706344</v>
      </c>
      <c r="G73" s="15">
        <v>0.91479428121830442</v>
      </c>
      <c r="H73" s="15">
        <v>0.82964280595976525</v>
      </c>
      <c r="I73" s="15">
        <v>0.60065567884933457</v>
      </c>
      <c r="J73" s="15">
        <v>0.30121278492841386</v>
      </c>
      <c r="K73" s="15">
        <v>0.49768214045931536</v>
      </c>
      <c r="L73" s="15">
        <v>0.36208469728926451</v>
      </c>
      <c r="M73" s="15">
        <v>0.46213948765836421</v>
      </c>
      <c r="N73" s="15">
        <v>0.66344648049585153</v>
      </c>
      <c r="O73" s="15">
        <v>0.42979553668896509</v>
      </c>
      <c r="P73" s="15">
        <v>0.95839829117864661</v>
      </c>
      <c r="Q73" s="15">
        <v>0.60377321824723074</v>
      </c>
      <c r="R73" s="15">
        <v>0.16828479515318318</v>
      </c>
      <c r="S73" s="15">
        <v>0.49200790625786739</v>
      </c>
      <c r="T73" s="15">
        <v>0.71350417026082635</v>
      </c>
      <c r="U73" s="15">
        <v>0.33275254228768036</v>
      </c>
      <c r="V73" s="15">
        <v>9.5318862109026625E-2</v>
      </c>
      <c r="W73" s="15">
        <v>0.61768374631254064</v>
      </c>
      <c r="X73" s="15">
        <v>0.40907286842472979</v>
      </c>
      <c r="Y73" s="15">
        <v>0.49026730866148038</v>
      </c>
      <c r="Z73" s="43">
        <v>0.81874230272452853</v>
      </c>
      <c r="AA73" s="42">
        <v>0.35038433392711976</v>
      </c>
      <c r="AB73" s="15">
        <v>0.19022332270349473</v>
      </c>
      <c r="AC73" s="15">
        <v>0.41870847937879874</v>
      </c>
      <c r="AD73" s="15">
        <v>0.20918722846702276</v>
      </c>
      <c r="AE73" s="15">
        <v>0.95159113169681886</v>
      </c>
      <c r="AF73" s="15">
        <v>0.56349060915835103</v>
      </c>
      <c r="AG73" s="15">
        <v>0.50274860987462977</v>
      </c>
      <c r="AH73" s="15">
        <v>0.25085210908523159</v>
      </c>
      <c r="AI73" s="15">
        <v>0.57318665054086815</v>
      </c>
      <c r="AJ73" s="15">
        <v>0.2613144828031102</v>
      </c>
      <c r="AK73" s="15">
        <v>0.39321260426600313</v>
      </c>
      <c r="AL73" s="15">
        <v>0.12180576036281821</v>
      </c>
      <c r="AM73" s="15">
        <v>0.96795738967122591</v>
      </c>
      <c r="AN73" s="15">
        <v>3.722142478961854E-2</v>
      </c>
      <c r="AO73" s="15">
        <v>0.99209420577931884</v>
      </c>
      <c r="AP73" s="15">
        <v>0.88814820707289532</v>
      </c>
      <c r="AQ73" s="15">
        <v>0.73805985227960769</v>
      </c>
      <c r="AR73" s="15">
        <v>0.13352651879026012</v>
      </c>
      <c r="AS73" s="15">
        <v>0.58848049744619224</v>
      </c>
      <c r="AT73" s="15">
        <v>3.7728769412490704E-2</v>
      </c>
      <c r="AU73" s="15">
        <v>0.17123021554465978</v>
      </c>
      <c r="AV73" s="15">
        <v>0.32713712573279929</v>
      </c>
      <c r="AW73" s="15">
        <v>0.22698655425855296</v>
      </c>
      <c r="AX73" s="15">
        <v>0.56591865395540852</v>
      </c>
      <c r="AY73" s="43">
        <v>0.64673817405169765</v>
      </c>
      <c r="AZ73" s="42">
        <v>0.7033780786489553</v>
      </c>
      <c r="BA73" s="15">
        <v>0.88387473756256585</v>
      </c>
      <c r="BB73" s="15">
        <v>0.379294478170488</v>
      </c>
      <c r="BC73" s="15">
        <v>0.87537223695479649</v>
      </c>
      <c r="BD73" s="15">
        <v>0.42172025312481753</v>
      </c>
      <c r="BE73" s="15">
        <v>0.15386316580553594</v>
      </c>
      <c r="BF73" s="15">
        <v>0.87809315330490645</v>
      </c>
      <c r="BG73" s="15">
        <v>9.9794948326445199E-2</v>
      </c>
      <c r="BH73" s="15">
        <v>0.32483563001630578</v>
      </c>
      <c r="BI73" s="15">
        <v>0.8145475277493901</v>
      </c>
      <c r="BJ73" s="15">
        <v>0.77663595013801845</v>
      </c>
      <c r="BK73" s="15">
        <v>0.48768934293191701</v>
      </c>
      <c r="BL73" s="15">
        <v>0.3004621024880787</v>
      </c>
      <c r="BM73" s="15">
        <v>0.96710987632508627</v>
      </c>
      <c r="BN73" s="15">
        <v>0.77011028064005449</v>
      </c>
      <c r="BO73" s="15">
        <v>0.47215792066995677</v>
      </c>
      <c r="BP73" s="15">
        <v>0.43184933328238373</v>
      </c>
      <c r="BQ73" s="15">
        <v>7.6407876414513631E-2</v>
      </c>
      <c r="BR73" s="15">
        <v>0.34923409480788026</v>
      </c>
      <c r="BS73" s="15">
        <v>1.6240594824434407E-2</v>
      </c>
      <c r="BT73" s="15">
        <v>0.60167373647516242</v>
      </c>
      <c r="BU73" s="15">
        <v>0.82356628337846727</v>
      </c>
      <c r="BV73" s="15">
        <v>0.53840003045772955</v>
      </c>
      <c r="BW73" s="15">
        <v>0.23224431613999541</v>
      </c>
      <c r="BX73" s="43">
        <v>0.66182434671100498</v>
      </c>
    </row>
    <row r="74" spans="1:76" s="9" customFormat="1" ht="15" customHeight="1" x14ac:dyDescent="0.35">
      <c r="A74" s="4"/>
      <c r="B74" s="42">
        <v>2.0561216683520067E-3</v>
      </c>
      <c r="C74" s="15">
        <v>0.27248369557556296</v>
      </c>
      <c r="D74" s="15">
        <v>0.1475701500758404</v>
      </c>
      <c r="E74" s="15">
        <v>0.39792606700980471</v>
      </c>
      <c r="F74" s="15">
        <v>0.22793244888328634</v>
      </c>
      <c r="G74" s="15">
        <v>0.42041890352084266</v>
      </c>
      <c r="H74" s="15">
        <v>0.66782524661465625</v>
      </c>
      <c r="I74" s="15">
        <v>0.57787229042397559</v>
      </c>
      <c r="J74" s="15">
        <v>0.22490663943422262</v>
      </c>
      <c r="K74" s="15">
        <v>0.17903413604355867</v>
      </c>
      <c r="L74" s="15">
        <v>0.88200358314956151</v>
      </c>
      <c r="M74" s="15">
        <v>0.49821404102552669</v>
      </c>
      <c r="N74" s="15">
        <v>0.5464147306170275</v>
      </c>
      <c r="O74" s="15">
        <v>0.60984592159853657</v>
      </c>
      <c r="P74" s="15">
        <v>0.83631674448009197</v>
      </c>
      <c r="Q74" s="15">
        <v>0.28119508370293367</v>
      </c>
      <c r="R74" s="15">
        <v>0.62174797920604274</v>
      </c>
      <c r="S74" s="15">
        <v>0.15979477737586667</v>
      </c>
      <c r="T74" s="15">
        <v>0.84513966397279916</v>
      </c>
      <c r="U74" s="15">
        <v>0.46479382202192443</v>
      </c>
      <c r="V74" s="15">
        <v>0.55422385415655018</v>
      </c>
      <c r="W74" s="15">
        <v>0.16474501274519959</v>
      </c>
      <c r="X74" s="15">
        <v>0.60761543985490074</v>
      </c>
      <c r="Y74" s="15">
        <v>0.6016090738560298</v>
      </c>
      <c r="Z74" s="43">
        <v>0.97889479179488903</v>
      </c>
      <c r="AA74" s="42">
        <v>0.15917661851406129</v>
      </c>
      <c r="AB74" s="15">
        <v>0.21830543131681102</v>
      </c>
      <c r="AC74" s="15">
        <v>0.60439200639912172</v>
      </c>
      <c r="AD74" s="15">
        <v>4.6067035583798988E-2</v>
      </c>
      <c r="AE74" s="15">
        <v>0.1578344723663746</v>
      </c>
      <c r="AF74" s="15">
        <v>0.69021067995384566</v>
      </c>
      <c r="AG74" s="15">
        <v>0.46776884330405888</v>
      </c>
      <c r="AH74" s="15">
        <v>0.49130104885802672</v>
      </c>
      <c r="AI74" s="15">
        <v>0.34553540207565336</v>
      </c>
      <c r="AJ74" s="15">
        <v>0.45412823868018104</v>
      </c>
      <c r="AK74" s="15">
        <v>0.19762408518103181</v>
      </c>
      <c r="AL74" s="15">
        <v>0.32211096681986895</v>
      </c>
      <c r="AM74" s="15">
        <v>3.5726707899448651E-2</v>
      </c>
      <c r="AN74" s="15">
        <v>9.2688206425240449E-2</v>
      </c>
      <c r="AO74" s="15">
        <v>9.1200798596187127E-3</v>
      </c>
      <c r="AP74" s="15">
        <v>0.45532720232051327</v>
      </c>
      <c r="AQ74" s="15">
        <v>0.23352008926522139</v>
      </c>
      <c r="AR74" s="15">
        <v>0.20307088931493689</v>
      </c>
      <c r="AS74" s="15">
        <v>0.95309580606621913</v>
      </c>
      <c r="AT74" s="15">
        <v>0.76761205765014395</v>
      </c>
      <c r="AU74" s="15">
        <v>0.48076695958544879</v>
      </c>
      <c r="AV74" s="15">
        <v>0.72958610396011825</v>
      </c>
      <c r="AW74" s="15">
        <v>0.92064340079039508</v>
      </c>
      <c r="AX74" s="15">
        <v>0.19024889172876791</v>
      </c>
      <c r="AY74" s="43">
        <v>0.97299052501107886</v>
      </c>
      <c r="AZ74" s="42">
        <v>0.76829220946204901</v>
      </c>
      <c r="BA74" s="15">
        <v>0.53266226730080923</v>
      </c>
      <c r="BB74" s="15">
        <v>0.38984275304201432</v>
      </c>
      <c r="BC74" s="15">
        <v>0.87730900047634608</v>
      </c>
      <c r="BD74" s="15">
        <v>0.78479764036910149</v>
      </c>
      <c r="BE74" s="15">
        <v>9.9741059069698657E-2</v>
      </c>
      <c r="BF74" s="15">
        <v>0.64282999413790998</v>
      </c>
      <c r="BG74" s="15">
        <v>0.17834225420322503</v>
      </c>
      <c r="BH74" s="15">
        <v>0.57616452114253969</v>
      </c>
      <c r="BI74" s="15">
        <v>4.3398861812721234E-2</v>
      </c>
      <c r="BJ74" s="15">
        <v>0.58988923096402457</v>
      </c>
      <c r="BK74" s="15">
        <v>0.89926146380666316</v>
      </c>
      <c r="BL74" s="15">
        <v>0.8224558666137487</v>
      </c>
      <c r="BM74" s="15">
        <v>2.1194728957308451E-2</v>
      </c>
      <c r="BN74" s="15">
        <v>0.43133410262152516</v>
      </c>
      <c r="BO74" s="15">
        <v>6.8067268806597969E-2</v>
      </c>
      <c r="BP74" s="15">
        <v>0.28807210124146498</v>
      </c>
      <c r="BQ74" s="15">
        <v>0.9097529720061367</v>
      </c>
      <c r="BR74" s="15">
        <v>0.3113704845894596</v>
      </c>
      <c r="BS74" s="15">
        <v>0.94593500043146217</v>
      </c>
      <c r="BT74" s="15">
        <v>5.5589817340554681E-2</v>
      </c>
      <c r="BU74" s="15">
        <v>0.90501979300474555</v>
      </c>
      <c r="BV74" s="15">
        <v>0.55507690440112334</v>
      </c>
      <c r="BW74" s="15">
        <v>0.27598745640059996</v>
      </c>
      <c r="BX74" s="43">
        <v>0.66781267028154601</v>
      </c>
    </row>
    <row r="75" spans="1:76" s="9" customFormat="1" ht="15" customHeight="1" x14ac:dyDescent="0.35">
      <c r="A75" s="4"/>
      <c r="B75" s="42">
        <v>0.98578265653883301</v>
      </c>
      <c r="C75" s="15">
        <v>0.43843646525577795</v>
      </c>
      <c r="D75" s="15">
        <v>0.73249889363271181</v>
      </c>
      <c r="E75" s="15">
        <v>0.5014177784222823</v>
      </c>
      <c r="F75" s="15">
        <v>0.99801979572797439</v>
      </c>
      <c r="G75" s="15">
        <v>7.9036782244110926E-2</v>
      </c>
      <c r="H75" s="15">
        <v>0.8747150709351964</v>
      </c>
      <c r="I75" s="15">
        <v>0.45549506536562601</v>
      </c>
      <c r="J75" s="15">
        <v>0.63107977303868357</v>
      </c>
      <c r="K75" s="15">
        <v>0.92887956894480395</v>
      </c>
      <c r="L75" s="15">
        <v>0.21902946319925543</v>
      </c>
      <c r="M75" s="15">
        <v>0.35794480444390542</v>
      </c>
      <c r="N75" s="15">
        <v>0.23727834485375832</v>
      </c>
      <c r="O75" s="15">
        <v>0.7717564328995693</v>
      </c>
      <c r="P75" s="15">
        <v>0.67011409853959814</v>
      </c>
      <c r="Q75" s="15">
        <v>0.43199269815396257</v>
      </c>
      <c r="R75" s="15">
        <v>0.25194127454418369</v>
      </c>
      <c r="S75" s="15">
        <v>0.66291946746426356</v>
      </c>
      <c r="T75" s="15">
        <v>0.39542689581800283</v>
      </c>
      <c r="U75" s="15">
        <v>0.84095652338903126</v>
      </c>
      <c r="V75" s="15">
        <v>1.8122156003338219E-2</v>
      </c>
      <c r="W75" s="15">
        <v>0.15759047360271461</v>
      </c>
      <c r="X75" s="15">
        <v>0.35313487671251231</v>
      </c>
      <c r="Y75" s="15">
        <v>0.67403576321283776</v>
      </c>
      <c r="Z75" s="43">
        <v>0.74042480688106338</v>
      </c>
      <c r="AA75" s="42">
        <v>0.11450494453050275</v>
      </c>
      <c r="AB75" s="15">
        <v>0.45861634643388871</v>
      </c>
      <c r="AC75" s="15">
        <v>1.5068255024628274E-2</v>
      </c>
      <c r="AD75" s="15">
        <v>0.25705444406468803</v>
      </c>
      <c r="AE75" s="15">
        <v>0.93231230843769852</v>
      </c>
      <c r="AF75" s="15">
        <v>0.33200404117068494</v>
      </c>
      <c r="AG75" s="15">
        <v>0.7346156663043425</v>
      </c>
      <c r="AH75" s="15">
        <v>7.1161570808362162E-2</v>
      </c>
      <c r="AI75" s="15">
        <v>0.57388037270607295</v>
      </c>
      <c r="AJ75" s="15">
        <v>0.79767375572694654</v>
      </c>
      <c r="AK75" s="15">
        <v>0.23617035979679046</v>
      </c>
      <c r="AL75" s="15">
        <v>0.59091310086235227</v>
      </c>
      <c r="AM75" s="15">
        <v>7.7198132160891442E-2</v>
      </c>
      <c r="AN75" s="15">
        <v>0.17658116047308925</v>
      </c>
      <c r="AO75" s="15">
        <v>0.79980021558636794</v>
      </c>
      <c r="AP75" s="15">
        <v>0.45139537636284854</v>
      </c>
      <c r="AQ75" s="15">
        <v>0.50085119573775327</v>
      </c>
      <c r="AR75" s="15">
        <v>0.16998974004830081</v>
      </c>
      <c r="AS75" s="15">
        <v>0.13253245259289781</v>
      </c>
      <c r="AT75" s="15">
        <v>0.16595149894414674</v>
      </c>
      <c r="AU75" s="15">
        <v>0.41156359671004816</v>
      </c>
      <c r="AV75" s="15">
        <v>0.26362586861908266</v>
      </c>
      <c r="AW75" s="15">
        <v>0.88414808502593167</v>
      </c>
      <c r="AX75" s="15">
        <v>0.90438594307637754</v>
      </c>
      <c r="AY75" s="43">
        <v>0.67908279701116958</v>
      </c>
      <c r="AZ75" s="42">
        <v>0.11742068944403394</v>
      </c>
      <c r="BA75" s="15">
        <v>9.546829176931515E-2</v>
      </c>
      <c r="BB75" s="15">
        <v>0.83798266857519665</v>
      </c>
      <c r="BC75" s="15">
        <v>0.68238266489689547</v>
      </c>
      <c r="BD75" s="15">
        <v>0.77672606773070718</v>
      </c>
      <c r="BE75" s="15">
        <v>0.7005363877769919</v>
      </c>
      <c r="BF75" s="15">
        <v>0.61666852542171247</v>
      </c>
      <c r="BG75" s="15">
        <v>9.8663408427639432E-3</v>
      </c>
      <c r="BH75" s="15">
        <v>0.95028143207938687</v>
      </c>
      <c r="BI75" s="15">
        <v>0.65154635992843835</v>
      </c>
      <c r="BJ75" s="15">
        <v>0.80946903340332454</v>
      </c>
      <c r="BK75" s="15">
        <v>0.94135304821971688</v>
      </c>
      <c r="BL75" s="15">
        <v>0.49307749518463018</v>
      </c>
      <c r="BM75" s="15">
        <v>0.77683433059113693</v>
      </c>
      <c r="BN75" s="15">
        <v>0.37226825298867028</v>
      </c>
      <c r="BO75" s="15">
        <v>0.23383422615307914</v>
      </c>
      <c r="BP75" s="15">
        <v>0.98316916803899124</v>
      </c>
      <c r="BQ75" s="15">
        <v>0.27670618024248417</v>
      </c>
      <c r="BR75" s="15">
        <v>0.5659506946641929</v>
      </c>
      <c r="BS75" s="15">
        <v>0.71809281457329455</v>
      </c>
      <c r="BT75" s="15">
        <v>0.93159374828998487</v>
      </c>
      <c r="BU75" s="15">
        <v>0.91028524595781013</v>
      </c>
      <c r="BV75" s="15">
        <v>0.68469305042304307</v>
      </c>
      <c r="BW75" s="15">
        <v>0.2617559685208346</v>
      </c>
      <c r="BX75" s="43">
        <v>0.15771535278859827</v>
      </c>
    </row>
    <row r="76" spans="1:76" s="9" customFormat="1" ht="15" customHeight="1" x14ac:dyDescent="0.35">
      <c r="A76" s="4"/>
      <c r="B76" s="42">
        <v>0.24759160205728703</v>
      </c>
      <c r="C76" s="15">
        <v>0.42105998639493947</v>
      </c>
      <c r="D76" s="15">
        <v>0.66089099361098502</v>
      </c>
      <c r="E76" s="15">
        <v>0.86679365383445706</v>
      </c>
      <c r="F76" s="15">
        <v>0.66625355413584808</v>
      </c>
      <c r="G76" s="15">
        <v>0.62647250615024608</v>
      </c>
      <c r="H76" s="15">
        <v>0.63732562247047297</v>
      </c>
      <c r="I76" s="15">
        <v>0.67970633808149128</v>
      </c>
      <c r="J76" s="15">
        <v>0.5314550633960976</v>
      </c>
      <c r="K76" s="15">
        <v>6.805555828162102E-2</v>
      </c>
      <c r="L76" s="15">
        <v>0.53819980208898854</v>
      </c>
      <c r="M76" s="15">
        <v>5.1711616578393738E-2</v>
      </c>
      <c r="N76" s="15">
        <v>0.80019268189629555</v>
      </c>
      <c r="O76" s="15">
        <v>0.56442631348229766</v>
      </c>
      <c r="P76" s="15">
        <v>0.29932545792081866</v>
      </c>
      <c r="Q76" s="15">
        <v>0.25394728646286957</v>
      </c>
      <c r="R76" s="15">
        <v>0.98661330248290702</v>
      </c>
      <c r="S76" s="15">
        <v>0.52880522660510676</v>
      </c>
      <c r="T76" s="15">
        <v>0.77268252049126729</v>
      </c>
      <c r="U76" s="15">
        <v>0.36317858562053784</v>
      </c>
      <c r="V76" s="15">
        <v>8.1727259089244164E-2</v>
      </c>
      <c r="W76" s="15">
        <v>0.61380471855168406</v>
      </c>
      <c r="X76" s="15">
        <v>6.3378981643237964E-2</v>
      </c>
      <c r="Y76" s="15">
        <v>0.55363852848056283</v>
      </c>
      <c r="Z76" s="43">
        <v>0.19239508708759101</v>
      </c>
      <c r="AA76" s="42">
        <v>0.38916532822255967</v>
      </c>
      <c r="AB76" s="15">
        <v>7.9320879973822978E-2</v>
      </c>
      <c r="AC76" s="15">
        <v>0.2804336300286191</v>
      </c>
      <c r="AD76" s="15">
        <v>6.4176839851630252E-2</v>
      </c>
      <c r="AE76" s="15">
        <v>0.83908443718697201</v>
      </c>
      <c r="AF76" s="15">
        <v>0.61193655491657684</v>
      </c>
      <c r="AG76" s="15">
        <v>0.7438252548520069</v>
      </c>
      <c r="AH76" s="15">
        <v>5.5276511985193788E-2</v>
      </c>
      <c r="AI76" s="15">
        <v>0.66226683191807789</v>
      </c>
      <c r="AJ76" s="15">
        <v>0.3185656672350915</v>
      </c>
      <c r="AK76" s="15">
        <v>0.43599868656588481</v>
      </c>
      <c r="AL76" s="15">
        <v>0.82312915646524376</v>
      </c>
      <c r="AM76" s="15">
        <v>0.18785218943635129</v>
      </c>
      <c r="AN76" s="15">
        <v>0.85353881960098776</v>
      </c>
      <c r="AO76" s="15">
        <v>0.19584899211011741</v>
      </c>
      <c r="AP76" s="15">
        <v>0.57068768474485909</v>
      </c>
      <c r="AQ76" s="15">
        <v>0.37733736754850433</v>
      </c>
      <c r="AR76" s="15">
        <v>0.91659966331206655</v>
      </c>
      <c r="AS76" s="15">
        <v>0.86824243149516533</v>
      </c>
      <c r="AT76" s="15">
        <v>0.16145789275264022</v>
      </c>
      <c r="AU76" s="15">
        <v>0.23130428974317618</v>
      </c>
      <c r="AV76" s="15">
        <v>0.64764667199869363</v>
      </c>
      <c r="AW76" s="15">
        <v>8.3145934163458057E-2</v>
      </c>
      <c r="AX76" s="15">
        <v>0.91480704892777265</v>
      </c>
      <c r="AY76" s="43">
        <v>0.50410771655332054</v>
      </c>
      <c r="AZ76" s="42">
        <v>0.23833519463595387</v>
      </c>
      <c r="BA76" s="15">
        <v>8.1199364006271812E-2</v>
      </c>
      <c r="BB76" s="15">
        <v>0.14885246021794662</v>
      </c>
      <c r="BC76" s="15">
        <v>0.60531796740312305</v>
      </c>
      <c r="BD76" s="15">
        <v>0.49988727832699331</v>
      </c>
      <c r="BE76" s="15">
        <v>0.69656878545725709</v>
      </c>
      <c r="BF76" s="15">
        <v>0.24831651150545075</v>
      </c>
      <c r="BG76" s="15">
        <v>0.82535557243692736</v>
      </c>
      <c r="BH76" s="15">
        <v>0.14673918914264805</v>
      </c>
      <c r="BI76" s="15">
        <v>0.34085730503049028</v>
      </c>
      <c r="BJ76" s="15">
        <v>0.87267378597451362</v>
      </c>
      <c r="BK76" s="15">
        <v>0.95961434231804321</v>
      </c>
      <c r="BL76" s="15">
        <v>0.38460508121267778</v>
      </c>
      <c r="BM76" s="15">
        <v>0.47368782190231207</v>
      </c>
      <c r="BN76" s="15">
        <v>0.241360582364605</v>
      </c>
      <c r="BO76" s="15">
        <v>0.10307966210281483</v>
      </c>
      <c r="BP76" s="15">
        <v>0.64841456308734935</v>
      </c>
      <c r="BQ76" s="15">
        <v>0.75607514614054139</v>
      </c>
      <c r="BR76" s="15">
        <v>0.95855304867595692</v>
      </c>
      <c r="BS76" s="15">
        <v>0.82877699750065703</v>
      </c>
      <c r="BT76" s="15">
        <v>0.97824540910066671</v>
      </c>
      <c r="BU76" s="15">
        <v>3.9024323324478694E-2</v>
      </c>
      <c r="BV76" s="15">
        <v>0.20602234123337615</v>
      </c>
      <c r="BW76" s="15">
        <v>0.74807593099072034</v>
      </c>
      <c r="BX76" s="43">
        <v>0.62957736689296717</v>
      </c>
    </row>
    <row r="77" spans="1:76" s="9" customFormat="1" ht="15" customHeight="1" x14ac:dyDescent="0.35">
      <c r="A77" s="4"/>
      <c r="B77" s="42">
        <v>0.40583471909773394</v>
      </c>
      <c r="C77" s="15">
        <v>0.79595884517366422</v>
      </c>
      <c r="D77" s="15">
        <v>9.548541966532853E-2</v>
      </c>
      <c r="E77" s="15">
        <v>0.90023717394983682</v>
      </c>
      <c r="F77" s="15">
        <v>0.80277348775027679</v>
      </c>
      <c r="G77" s="15">
        <v>0.11695801880506418</v>
      </c>
      <c r="H77" s="15">
        <v>0.24970181826595805</v>
      </c>
      <c r="I77" s="15">
        <v>0.89536782941015691</v>
      </c>
      <c r="J77" s="15">
        <v>9.6954574140874716E-2</v>
      </c>
      <c r="K77" s="15">
        <v>2.2108666482534289E-4</v>
      </c>
      <c r="L77" s="15">
        <v>0.39519575365063031</v>
      </c>
      <c r="M77" s="15">
        <v>1.3029571516073424E-2</v>
      </c>
      <c r="N77" s="15">
        <v>0.59884001241907503</v>
      </c>
      <c r="O77" s="15">
        <v>0.17595873420263741</v>
      </c>
      <c r="P77" s="15">
        <v>0.2002629677572344</v>
      </c>
      <c r="Q77" s="15">
        <v>0.71095202169103755</v>
      </c>
      <c r="R77" s="15">
        <v>0.2666087157117949</v>
      </c>
      <c r="S77" s="15">
        <v>6.0523354438131727E-2</v>
      </c>
      <c r="T77" s="15">
        <v>0.2465216406174735</v>
      </c>
      <c r="U77" s="15">
        <v>0.28861709090099286</v>
      </c>
      <c r="V77" s="15">
        <v>0.24773226968921458</v>
      </c>
      <c r="W77" s="15">
        <v>0.20750639483243238</v>
      </c>
      <c r="X77" s="15">
        <v>0.3650660628419331</v>
      </c>
      <c r="Y77" s="15">
        <v>0.9227325634543232</v>
      </c>
      <c r="Z77" s="43">
        <v>0.21925944782378748</v>
      </c>
      <c r="AA77" s="42">
        <v>0.3655415637895536</v>
      </c>
      <c r="AB77" s="15">
        <v>0.40251425517204509</v>
      </c>
      <c r="AC77" s="15">
        <v>0.64832393801800381</v>
      </c>
      <c r="AD77" s="15">
        <v>0.50349930074269578</v>
      </c>
      <c r="AE77" s="15">
        <v>0.5074567425132438</v>
      </c>
      <c r="AF77" s="15">
        <v>0.15720790064048873</v>
      </c>
      <c r="AG77" s="15">
        <v>0.35667294174018238</v>
      </c>
      <c r="AH77" s="15">
        <v>0.23943761058619051</v>
      </c>
      <c r="AI77" s="15">
        <v>0.6232934830743061</v>
      </c>
      <c r="AJ77" s="15">
        <v>0.10731961957516811</v>
      </c>
      <c r="AK77" s="15">
        <v>0.58047353319176209</v>
      </c>
      <c r="AL77" s="15">
        <v>0.26502723436148168</v>
      </c>
      <c r="AM77" s="15">
        <v>0.30048598365113599</v>
      </c>
      <c r="AN77" s="15">
        <v>0.18096754944839877</v>
      </c>
      <c r="AO77" s="15">
        <v>0.85790238521778006</v>
      </c>
      <c r="AP77" s="15">
        <v>6.5088937048739415E-2</v>
      </c>
      <c r="AQ77" s="15">
        <v>0.99313705994868606</v>
      </c>
      <c r="AR77" s="15">
        <v>0.10029387330971351</v>
      </c>
      <c r="AS77" s="15">
        <v>0.90089283352000582</v>
      </c>
      <c r="AT77" s="15">
        <v>0.26328170894180791</v>
      </c>
      <c r="AU77" s="15">
        <v>0.19835546395997772</v>
      </c>
      <c r="AV77" s="15">
        <v>0.26528362649705639</v>
      </c>
      <c r="AW77" s="15">
        <v>0.15378222129293817</v>
      </c>
      <c r="AX77" s="15">
        <v>0.61103479657575133</v>
      </c>
      <c r="AY77" s="43">
        <v>0.34806108225623922</v>
      </c>
      <c r="AZ77" s="42">
        <v>0.88749765993723551</v>
      </c>
      <c r="BA77" s="15">
        <v>0.42930740077923413</v>
      </c>
      <c r="BB77" s="15">
        <v>0.90383760045129724</v>
      </c>
      <c r="BC77" s="15">
        <v>0.73798038371441577</v>
      </c>
      <c r="BD77" s="15">
        <v>0.85022960957023608</v>
      </c>
      <c r="BE77" s="15">
        <v>0.40195349392831015</v>
      </c>
      <c r="BF77" s="15">
        <v>0.52612410753714278</v>
      </c>
      <c r="BG77" s="15">
        <v>0.74658761819009023</v>
      </c>
      <c r="BH77" s="15">
        <v>0.64340763798799416</v>
      </c>
      <c r="BI77" s="15">
        <v>0.1988888846793665</v>
      </c>
      <c r="BJ77" s="15">
        <v>6.9862173099891289E-2</v>
      </c>
      <c r="BK77" s="15">
        <v>0.74648114018465805</v>
      </c>
      <c r="BL77" s="15">
        <v>0.11138873601651156</v>
      </c>
      <c r="BM77" s="15">
        <v>0.93242075302542793</v>
      </c>
      <c r="BN77" s="15">
        <v>2.0025826250543166E-2</v>
      </c>
      <c r="BO77" s="15">
        <v>0.62844597818733139</v>
      </c>
      <c r="BP77" s="15">
        <v>0.88871732480458832</v>
      </c>
      <c r="BQ77" s="15">
        <v>0.9291260639069201</v>
      </c>
      <c r="BR77" s="15">
        <v>0.98784806965689598</v>
      </c>
      <c r="BS77" s="15">
        <v>0.89370397023294368</v>
      </c>
      <c r="BT77" s="15">
        <v>0.50864036902904075</v>
      </c>
      <c r="BU77" s="15">
        <v>0.16523284305701824</v>
      </c>
      <c r="BV77" s="15">
        <v>0.62419601966076288</v>
      </c>
      <c r="BW77" s="15">
        <v>0.45980790661041315</v>
      </c>
      <c r="BX77" s="43">
        <v>0.60851388735024781</v>
      </c>
    </row>
    <row r="78" spans="1:76" s="9" customFormat="1" ht="15" customHeight="1" x14ac:dyDescent="0.35">
      <c r="A78" s="4"/>
      <c r="B78" s="42">
        <v>0.24000075685464517</v>
      </c>
      <c r="C78" s="15">
        <v>0.32243977696034798</v>
      </c>
      <c r="D78" s="15">
        <v>0.92356501883414033</v>
      </c>
      <c r="E78" s="15">
        <v>0.72170333211073934</v>
      </c>
      <c r="F78" s="15">
        <v>0.66237238985168334</v>
      </c>
      <c r="G78" s="15">
        <v>0.86265377247888197</v>
      </c>
      <c r="H78" s="15">
        <v>0.65977429307444091</v>
      </c>
      <c r="I78" s="15">
        <v>0.40668569342159111</v>
      </c>
      <c r="J78" s="15">
        <v>0.88915099576575363</v>
      </c>
      <c r="K78" s="15">
        <v>0.853748153229688</v>
      </c>
      <c r="L78" s="15">
        <v>5.7201757161381428E-3</v>
      </c>
      <c r="M78" s="15">
        <v>0.79339826967826999</v>
      </c>
      <c r="N78" s="15">
        <v>0.75781165747612045</v>
      </c>
      <c r="O78" s="15">
        <v>0.50401536997087415</v>
      </c>
      <c r="P78" s="15">
        <v>0.4800969728689034</v>
      </c>
      <c r="Q78" s="15">
        <v>0.16677683297773949</v>
      </c>
      <c r="R78" s="15">
        <v>0.18102790527289159</v>
      </c>
      <c r="S78" s="15">
        <v>6.9526024624870564E-2</v>
      </c>
      <c r="T78" s="15">
        <v>0.63945937595565983</v>
      </c>
      <c r="U78" s="15">
        <v>0.66092241218657621</v>
      </c>
      <c r="V78" s="15">
        <v>0.9541494491792929</v>
      </c>
      <c r="W78" s="15">
        <v>0.66227804004838664</v>
      </c>
      <c r="X78" s="15">
        <v>0.14239423537513851</v>
      </c>
      <c r="Y78" s="15">
        <v>5.5950928533876954E-2</v>
      </c>
      <c r="Z78" s="43">
        <v>0.64430902258313383</v>
      </c>
      <c r="AA78" s="42">
        <v>0.51728833007761554</v>
      </c>
      <c r="AB78" s="15">
        <v>0.96320794891498795</v>
      </c>
      <c r="AC78" s="15">
        <v>0.21227200616359321</v>
      </c>
      <c r="AD78" s="15">
        <v>0.38715791684158474</v>
      </c>
      <c r="AE78" s="15">
        <v>0.96943189934492524</v>
      </c>
      <c r="AF78" s="15">
        <v>1.2388237796412405E-3</v>
      </c>
      <c r="AG78" s="15">
        <v>0.34340622909745377</v>
      </c>
      <c r="AH78" s="15">
        <v>0.423952936844888</v>
      </c>
      <c r="AI78" s="15">
        <v>0.68781572552221559</v>
      </c>
      <c r="AJ78" s="15">
        <v>0.41830235832706808</v>
      </c>
      <c r="AK78" s="15">
        <v>0.67003163447211234</v>
      </c>
      <c r="AL78" s="15">
        <v>0.62871911602802022</v>
      </c>
      <c r="AM78" s="15">
        <v>0.77929152220399955</v>
      </c>
      <c r="AN78" s="15">
        <v>8.617920902007048E-2</v>
      </c>
      <c r="AO78" s="15">
        <v>0.22137103617542864</v>
      </c>
      <c r="AP78" s="15">
        <v>0.22751229811439977</v>
      </c>
      <c r="AQ78" s="15">
        <v>0.20902386352088853</v>
      </c>
      <c r="AR78" s="15">
        <v>0.32350922536178284</v>
      </c>
      <c r="AS78" s="15">
        <v>0.83737399815593327</v>
      </c>
      <c r="AT78" s="15">
        <v>0.213370656490802</v>
      </c>
      <c r="AU78" s="15">
        <v>0.32631788861010291</v>
      </c>
      <c r="AV78" s="15">
        <v>0.91510533839063668</v>
      </c>
      <c r="AW78" s="15">
        <v>0.37215683684579892</v>
      </c>
      <c r="AX78" s="15">
        <v>0.35986777004489456</v>
      </c>
      <c r="AY78" s="43">
        <v>0.45465621936191958</v>
      </c>
      <c r="AZ78" s="42">
        <v>4.0658670337848868E-2</v>
      </c>
      <c r="BA78" s="15">
        <v>0.79414026069919597</v>
      </c>
      <c r="BB78" s="15">
        <v>0.71260650727133901</v>
      </c>
      <c r="BC78" s="15">
        <v>0.71325901710281936</v>
      </c>
      <c r="BD78" s="15">
        <v>5.2769938578044795E-2</v>
      </c>
      <c r="BE78" s="15">
        <v>0.2538580936300453</v>
      </c>
      <c r="BF78" s="15">
        <v>0.9135322814479363</v>
      </c>
      <c r="BG78" s="15">
        <v>0.11995524172329763</v>
      </c>
      <c r="BH78" s="15">
        <v>0.61573646562181683</v>
      </c>
      <c r="BI78" s="15">
        <v>0.85422434581183593</v>
      </c>
      <c r="BJ78" s="15">
        <v>0.5859582694440888</v>
      </c>
      <c r="BK78" s="15">
        <v>0.67101295684648954</v>
      </c>
      <c r="BL78" s="15">
        <v>0.14680118435918998</v>
      </c>
      <c r="BM78" s="15">
        <v>0.52041367025157426</v>
      </c>
      <c r="BN78" s="15">
        <v>0.93126789797233256</v>
      </c>
      <c r="BO78" s="15">
        <v>0.22099110038636882</v>
      </c>
      <c r="BP78" s="15">
        <v>0.5351815607747531</v>
      </c>
      <c r="BQ78" s="15">
        <v>0.53729110006595393</v>
      </c>
      <c r="BR78" s="15">
        <v>0.28387824634444925</v>
      </c>
      <c r="BS78" s="15">
        <v>0.90901125741416178</v>
      </c>
      <c r="BT78" s="15">
        <v>0.69616366237022298</v>
      </c>
      <c r="BU78" s="15">
        <v>0.42550687215023453</v>
      </c>
      <c r="BV78" s="15">
        <v>0.48322460967829706</v>
      </c>
      <c r="BW78" s="15">
        <v>0.49793669275698427</v>
      </c>
      <c r="BX78" s="43">
        <v>0.70357857385449718</v>
      </c>
    </row>
    <row r="79" spans="1:76" s="9" customFormat="1" ht="15" customHeight="1" x14ac:dyDescent="0.35">
      <c r="A79" s="4"/>
      <c r="B79" s="42">
        <v>0.14504212488034163</v>
      </c>
      <c r="C79" s="15">
        <v>0.39513148311034674</v>
      </c>
      <c r="D79" s="15">
        <v>0.97208093183850863</v>
      </c>
      <c r="E79" s="15">
        <v>0.99167835814430838</v>
      </c>
      <c r="F79" s="15">
        <v>0.5427323166515674</v>
      </c>
      <c r="G79" s="15">
        <v>0.14146398935315163</v>
      </c>
      <c r="H79" s="15">
        <v>4.5888198601933272E-2</v>
      </c>
      <c r="I79" s="15">
        <v>0.7861950183425408</v>
      </c>
      <c r="J79" s="15">
        <v>8.1248880300490267E-2</v>
      </c>
      <c r="K79" s="15">
        <v>0.69542739874822468</v>
      </c>
      <c r="L79" s="15">
        <v>0.29332803831117182</v>
      </c>
      <c r="M79" s="15">
        <v>5.562459662045971E-2</v>
      </c>
      <c r="N79" s="15">
        <v>0.29730884592951679</v>
      </c>
      <c r="O79" s="15">
        <v>0.14939925763271256</v>
      </c>
      <c r="P79" s="15">
        <v>0.40760012763957476</v>
      </c>
      <c r="Q79" s="15">
        <v>0.51757317283678783</v>
      </c>
      <c r="R79" s="15">
        <v>0.55724356492834193</v>
      </c>
      <c r="S79" s="15">
        <v>0.9554771644304666</v>
      </c>
      <c r="T79" s="15">
        <v>0.26185956144946687</v>
      </c>
      <c r="U79" s="15">
        <v>0.82104427860118134</v>
      </c>
      <c r="V79" s="15">
        <v>0.86264714703624745</v>
      </c>
      <c r="W79" s="15">
        <v>0.21476510401143167</v>
      </c>
      <c r="X79" s="15">
        <v>0.70108522373145132</v>
      </c>
      <c r="Y79" s="15">
        <v>0.65076640533828667</v>
      </c>
      <c r="Z79" s="43">
        <v>0.20191358093343792</v>
      </c>
      <c r="AA79" s="42">
        <v>0.91954176680935318</v>
      </c>
      <c r="AB79" s="15">
        <v>0.12747160041849792</v>
      </c>
      <c r="AC79" s="15">
        <v>0.30082485164292738</v>
      </c>
      <c r="AD79" s="15">
        <v>0.2050901740188783</v>
      </c>
      <c r="AE79" s="15">
        <v>0.4382283870904663</v>
      </c>
      <c r="AF79" s="15">
        <v>0.86466664927766024</v>
      </c>
      <c r="AG79" s="15">
        <v>0.18899010793838034</v>
      </c>
      <c r="AH79" s="15">
        <v>0.83911988860080955</v>
      </c>
      <c r="AI79" s="15">
        <v>0.54904368264386705</v>
      </c>
      <c r="AJ79" s="15">
        <v>0.77130456485491583</v>
      </c>
      <c r="AK79" s="15">
        <v>0.79873401990336867</v>
      </c>
      <c r="AL79" s="15">
        <v>8.4896279793640672E-2</v>
      </c>
      <c r="AM79" s="15">
        <v>0.72699087009650198</v>
      </c>
      <c r="AN79" s="15">
        <v>0.19189532774876383</v>
      </c>
      <c r="AO79" s="15">
        <v>0.77417202835646237</v>
      </c>
      <c r="AP79" s="15">
        <v>0.59707558056836174</v>
      </c>
      <c r="AQ79" s="15">
        <v>0.36869854783963674</v>
      </c>
      <c r="AR79" s="15">
        <v>0.85604478884577151</v>
      </c>
      <c r="AS79" s="15">
        <v>2.222991479967551E-2</v>
      </c>
      <c r="AT79" s="15">
        <v>0.68887358946614985</v>
      </c>
      <c r="AU79" s="15">
        <v>0.79741389116720474</v>
      </c>
      <c r="AV79" s="15">
        <v>0.39685385392844064</v>
      </c>
      <c r="AW79" s="15">
        <v>0.53042269130040853</v>
      </c>
      <c r="AX79" s="15">
        <v>6.9024493735789227E-2</v>
      </c>
      <c r="AY79" s="43">
        <v>0.75704818509254856</v>
      </c>
      <c r="AZ79" s="42">
        <v>0.73694665776940227</v>
      </c>
      <c r="BA79" s="15">
        <v>0.14318118235072641</v>
      </c>
      <c r="BB79" s="15">
        <v>0.42265902870059924</v>
      </c>
      <c r="BC79" s="15">
        <v>0.52666228844287011</v>
      </c>
      <c r="BD79" s="15">
        <v>0.43274478144443274</v>
      </c>
      <c r="BE79" s="15">
        <v>0.62096865736903517</v>
      </c>
      <c r="BF79" s="15">
        <v>0.29673726471034068</v>
      </c>
      <c r="BG79" s="15">
        <v>0.4380644781936196</v>
      </c>
      <c r="BH79" s="15">
        <v>0.32467850015944733</v>
      </c>
      <c r="BI79" s="15">
        <v>0.61139810199741573</v>
      </c>
      <c r="BJ79" s="15">
        <v>0.41019716437993725</v>
      </c>
      <c r="BK79" s="15">
        <v>0.33460016797569314</v>
      </c>
      <c r="BL79" s="15">
        <v>0.66606599388638821</v>
      </c>
      <c r="BM79" s="15">
        <v>0.6121528762437568</v>
      </c>
      <c r="BN79" s="15">
        <v>6.9092436855247352E-2</v>
      </c>
      <c r="BO79" s="15">
        <v>7.7324210642981228E-2</v>
      </c>
      <c r="BP79" s="15">
        <v>0.35382464284419624</v>
      </c>
      <c r="BQ79" s="15">
        <v>0.98841299119246429</v>
      </c>
      <c r="BR79" s="15">
        <v>0.14266246785178338</v>
      </c>
      <c r="BS79" s="15">
        <v>0.66517148081060917</v>
      </c>
      <c r="BT79" s="15">
        <v>1.6990710755287575E-2</v>
      </c>
      <c r="BU79" s="15">
        <v>3.1203358392318914E-2</v>
      </c>
      <c r="BV79" s="15">
        <v>0.65329239671554074</v>
      </c>
      <c r="BW79" s="15">
        <v>0.57385053095895622</v>
      </c>
      <c r="BX79" s="43">
        <v>0.40819013108762481</v>
      </c>
    </row>
    <row r="80" spans="1:76" s="9" customFormat="1" ht="15" customHeight="1" x14ac:dyDescent="0.35">
      <c r="A80" s="4"/>
      <c r="B80" s="42">
        <v>0.20105746078648645</v>
      </c>
      <c r="C80" s="15">
        <v>0.34055713964536893</v>
      </c>
      <c r="D80" s="15">
        <v>0.67757290476811161</v>
      </c>
      <c r="E80" s="15">
        <v>0.33852381508912344</v>
      </c>
      <c r="F80" s="15">
        <v>0.96923220113035258</v>
      </c>
      <c r="G80" s="15">
        <v>5.8784119067819107E-2</v>
      </c>
      <c r="H80" s="15">
        <v>0.20217745659333253</v>
      </c>
      <c r="I80" s="15">
        <v>0.69906542993869014</v>
      </c>
      <c r="J80" s="15">
        <v>0.11329376664154867</v>
      </c>
      <c r="K80" s="15">
        <v>0.12479254903930181</v>
      </c>
      <c r="L80" s="15">
        <v>0.11406387310829069</v>
      </c>
      <c r="M80" s="15">
        <v>0.20415977028196886</v>
      </c>
      <c r="N80" s="15">
        <v>0.62192481644962805</v>
      </c>
      <c r="O80" s="15">
        <v>0.21415774986459213</v>
      </c>
      <c r="P80" s="15">
        <v>0.128734896398214</v>
      </c>
      <c r="Q80" s="15">
        <v>0.4780578546917571</v>
      </c>
      <c r="R80" s="15">
        <v>0.82275191900269429</v>
      </c>
      <c r="S80" s="15">
        <v>0.94999576275945807</v>
      </c>
      <c r="T80" s="15">
        <v>0.14496342377400773</v>
      </c>
      <c r="U80" s="15">
        <v>0.20120979787618476</v>
      </c>
      <c r="V80" s="15">
        <v>0.99791170122779338</v>
      </c>
      <c r="W80" s="15">
        <v>0.49149128859476621</v>
      </c>
      <c r="X80" s="15">
        <v>0.82609279987334372</v>
      </c>
      <c r="Y80" s="15">
        <v>0.48002202201349131</v>
      </c>
      <c r="Z80" s="43">
        <v>0.58534062346941196</v>
      </c>
      <c r="AA80" s="42">
        <v>0.95167561372516862</v>
      </c>
      <c r="AB80" s="15">
        <v>0.90329041938994425</v>
      </c>
      <c r="AC80" s="15">
        <v>0.66702458435885925</v>
      </c>
      <c r="AD80" s="15">
        <v>0.52405253830130327</v>
      </c>
      <c r="AE80" s="15">
        <v>0.65152277659513347</v>
      </c>
      <c r="AF80" s="15">
        <v>0.73570333443373026</v>
      </c>
      <c r="AG80" s="15">
        <v>0.12489101374159706</v>
      </c>
      <c r="AH80" s="15">
        <v>9.8736858851345977E-3</v>
      </c>
      <c r="AI80" s="15">
        <v>0.95658686802051973</v>
      </c>
      <c r="AJ80" s="15">
        <v>0.82593548598383193</v>
      </c>
      <c r="AK80" s="15">
        <v>0.20391261602380939</v>
      </c>
      <c r="AL80" s="15">
        <v>0.70477651823257759</v>
      </c>
      <c r="AM80" s="15">
        <v>0.61431078137394157</v>
      </c>
      <c r="AN80" s="15">
        <v>0.71567927998907022</v>
      </c>
      <c r="AO80" s="15">
        <v>0.98239469139146862</v>
      </c>
      <c r="AP80" s="15">
        <v>0.92968862185516343</v>
      </c>
      <c r="AQ80" s="15">
        <v>0.17804119897477644</v>
      </c>
      <c r="AR80" s="15">
        <v>0.47165564546476113</v>
      </c>
      <c r="AS80" s="15">
        <v>0.57104198169784615</v>
      </c>
      <c r="AT80" s="15">
        <v>0.26704253303281822</v>
      </c>
      <c r="AU80" s="15">
        <v>0.46794552054886895</v>
      </c>
      <c r="AV80" s="15">
        <v>0.2935681962678276</v>
      </c>
      <c r="AW80" s="15">
        <v>0.40433163839464858</v>
      </c>
      <c r="AX80" s="15">
        <v>0.61339753765362381</v>
      </c>
      <c r="AY80" s="43">
        <v>0.44906077776348641</v>
      </c>
      <c r="AZ80" s="42">
        <v>0.80171313135535849</v>
      </c>
      <c r="BA80" s="15">
        <v>0.58717961630496052</v>
      </c>
      <c r="BB80" s="15">
        <v>0.19109244719229923</v>
      </c>
      <c r="BC80" s="15">
        <v>0.39720976898247951</v>
      </c>
      <c r="BD80" s="15">
        <v>0.48960310692676456</v>
      </c>
      <c r="BE80" s="15">
        <v>0.60460661597351795</v>
      </c>
      <c r="BF80" s="15">
        <v>0.16957202879070965</v>
      </c>
      <c r="BG80" s="15">
        <v>0.56737278802045865</v>
      </c>
      <c r="BH80" s="15">
        <v>0.94724432916951007</v>
      </c>
      <c r="BI80" s="15">
        <v>0.13480412499777827</v>
      </c>
      <c r="BJ80" s="15">
        <v>0.84166741760227659</v>
      </c>
      <c r="BK80" s="15">
        <v>0.60652674962919961</v>
      </c>
      <c r="BL80" s="15">
        <v>0.38606306431682802</v>
      </c>
      <c r="BM80" s="15">
        <v>0.37698062109282249</v>
      </c>
      <c r="BN80" s="15">
        <v>0.44768743406891132</v>
      </c>
      <c r="BO80" s="15">
        <v>0.181194429836671</v>
      </c>
      <c r="BP80" s="15">
        <v>0.2417170330342574</v>
      </c>
      <c r="BQ80" s="15">
        <v>1.5227049532635761E-2</v>
      </c>
      <c r="BR80" s="15">
        <v>0.47702124508879518</v>
      </c>
      <c r="BS80" s="15">
        <v>0.87743800074922484</v>
      </c>
      <c r="BT80" s="15">
        <v>0.48980505186562562</v>
      </c>
      <c r="BU80" s="15">
        <v>0.71195066651120242</v>
      </c>
      <c r="BV80" s="15">
        <v>0.89183188585672379</v>
      </c>
      <c r="BW80" s="15">
        <v>0.55565727386761676</v>
      </c>
      <c r="BX80" s="43">
        <v>1.8174808338662474E-2</v>
      </c>
    </row>
    <row r="81" spans="1:76" s="9" customFormat="1" ht="15" customHeight="1" x14ac:dyDescent="0.35">
      <c r="A81" s="4"/>
      <c r="B81" s="42">
        <v>0.85352577050835288</v>
      </c>
      <c r="C81" s="15">
        <v>0.70289603530775302</v>
      </c>
      <c r="D81" s="15">
        <v>0.79678580071711069</v>
      </c>
      <c r="E81" s="15">
        <v>0.24381782801704011</v>
      </c>
      <c r="F81" s="15">
        <v>0.11711773765655409</v>
      </c>
      <c r="G81" s="15">
        <v>3.6565651148958156E-2</v>
      </c>
      <c r="H81" s="15">
        <v>0.14863853570079044</v>
      </c>
      <c r="I81" s="15">
        <v>0.46338009769030197</v>
      </c>
      <c r="J81" s="15">
        <v>0.41572540649802903</v>
      </c>
      <c r="K81" s="15">
        <v>0.30123151880074728</v>
      </c>
      <c r="L81" s="15">
        <v>0.12359116766706646</v>
      </c>
      <c r="M81" s="15">
        <v>0.60120473791058038</v>
      </c>
      <c r="N81" s="15">
        <v>9.4689869040713193E-2</v>
      </c>
      <c r="O81" s="15">
        <v>0.96248602820128559</v>
      </c>
      <c r="P81" s="15">
        <v>0.75271802768205909</v>
      </c>
      <c r="Q81" s="15">
        <v>0.56919493938081678</v>
      </c>
      <c r="R81" s="15">
        <v>0.19631522852199834</v>
      </c>
      <c r="S81" s="15">
        <v>0.6753949375086048</v>
      </c>
      <c r="T81" s="15">
        <v>1.530004137965979E-2</v>
      </c>
      <c r="U81" s="15">
        <v>0.92865581814242415</v>
      </c>
      <c r="V81" s="15">
        <v>0.68868308156281477</v>
      </c>
      <c r="W81" s="15">
        <v>0.35334348705746466</v>
      </c>
      <c r="X81" s="15">
        <v>0.43968923297858176</v>
      </c>
      <c r="Y81" s="15">
        <v>0.54454796718356679</v>
      </c>
      <c r="Z81" s="43">
        <v>0.2138975043865019</v>
      </c>
      <c r="AA81" s="42">
        <v>0.59814692940975933</v>
      </c>
      <c r="AB81" s="15">
        <v>0.46845254750963805</v>
      </c>
      <c r="AC81" s="15">
        <v>0.88868620982027979</v>
      </c>
      <c r="AD81" s="15">
        <v>0.31991319417648223</v>
      </c>
      <c r="AE81" s="15">
        <v>0.62096273779702749</v>
      </c>
      <c r="AF81" s="15">
        <v>0.71989134691101109</v>
      </c>
      <c r="AG81" s="15">
        <v>0.40162847525523437</v>
      </c>
      <c r="AH81" s="15">
        <v>0.63643840518207317</v>
      </c>
      <c r="AI81" s="15">
        <v>0.48438469312248333</v>
      </c>
      <c r="AJ81" s="15">
        <v>0.13217086320403637</v>
      </c>
      <c r="AK81" s="15">
        <v>2.3849566220542573E-2</v>
      </c>
      <c r="AL81" s="15">
        <v>0.13609709409639748</v>
      </c>
      <c r="AM81" s="15">
        <v>0.65577275672078594</v>
      </c>
      <c r="AN81" s="15">
        <v>0.5710228626922067</v>
      </c>
      <c r="AO81" s="15">
        <v>0.7160987075297971</v>
      </c>
      <c r="AP81" s="15">
        <v>0.68865732662868639</v>
      </c>
      <c r="AQ81" s="15">
        <v>0.86385443343765544</v>
      </c>
      <c r="AR81" s="15">
        <v>0.84394328294897325</v>
      </c>
      <c r="AS81" s="15">
        <v>0.74190647510509133</v>
      </c>
      <c r="AT81" s="15">
        <v>0.50253533861751787</v>
      </c>
      <c r="AU81" s="15">
        <v>0.82286022253905433</v>
      </c>
      <c r="AV81" s="15">
        <v>5.3995296643631896E-3</v>
      </c>
      <c r="AW81" s="15">
        <v>0.68327180260986731</v>
      </c>
      <c r="AX81" s="15">
        <v>0.3061145763621802</v>
      </c>
      <c r="AY81" s="43">
        <v>0.91367977312599702</v>
      </c>
      <c r="AZ81" s="42">
        <v>0.63778573033133024</v>
      </c>
      <c r="BA81" s="15">
        <v>0.69959122873010748</v>
      </c>
      <c r="BB81" s="15">
        <v>0.61289041648334164</v>
      </c>
      <c r="BC81" s="15">
        <v>0.40325728452407816</v>
      </c>
      <c r="BD81" s="15">
        <v>4.0315197942448533E-2</v>
      </c>
      <c r="BE81" s="15">
        <v>0.39707568533435722</v>
      </c>
      <c r="BF81" s="15">
        <v>0.32774915376735214</v>
      </c>
      <c r="BG81" s="15">
        <v>0.91693230027284922</v>
      </c>
      <c r="BH81" s="15">
        <v>0.56686588173129904</v>
      </c>
      <c r="BI81" s="15">
        <v>0.32045914401623288</v>
      </c>
      <c r="BJ81" s="15">
        <v>0.73335051729705469</v>
      </c>
      <c r="BK81" s="15">
        <v>0.77342466760785511</v>
      </c>
      <c r="BL81" s="15">
        <v>0.9366187941328753</v>
      </c>
      <c r="BM81" s="15">
        <v>0.64053037226572429</v>
      </c>
      <c r="BN81" s="15">
        <v>0.13658180021221777</v>
      </c>
      <c r="BO81" s="15">
        <v>0.25836178858646064</v>
      </c>
      <c r="BP81" s="15">
        <v>0.84745597779423976</v>
      </c>
      <c r="BQ81" s="15">
        <v>0.5732454681533905</v>
      </c>
      <c r="BR81" s="15">
        <v>0.86097638948181965</v>
      </c>
      <c r="BS81" s="15">
        <v>0.56163325519183604</v>
      </c>
      <c r="BT81" s="15">
        <v>0.39549104259519541</v>
      </c>
      <c r="BU81" s="15">
        <v>0.78153681379192386</v>
      </c>
      <c r="BV81" s="15">
        <v>0.68478249744084341</v>
      </c>
      <c r="BW81" s="15">
        <v>0.46422758940616615</v>
      </c>
      <c r="BX81" s="43">
        <v>0.32648026277083564</v>
      </c>
    </row>
    <row r="82" spans="1:76" s="9" customFormat="1" ht="15" customHeight="1" x14ac:dyDescent="0.35">
      <c r="A82" s="4"/>
      <c r="B82" s="42">
        <v>3.1556623706849862E-2</v>
      </c>
      <c r="C82" s="15">
        <v>0.33505366725695729</v>
      </c>
      <c r="D82" s="15">
        <v>1.7128022580489399E-2</v>
      </c>
      <c r="E82" s="15">
        <v>0.59341755994640188</v>
      </c>
      <c r="F82" s="15">
        <v>0.7609441150426749</v>
      </c>
      <c r="G82" s="15">
        <v>9.4395013689335894E-2</v>
      </c>
      <c r="H82" s="15">
        <v>0.85605408024597984</v>
      </c>
      <c r="I82" s="15">
        <v>0.40656095729727837</v>
      </c>
      <c r="J82" s="15">
        <v>0.53846265846465846</v>
      </c>
      <c r="K82" s="15">
        <v>0.59565136027565957</v>
      </c>
      <c r="L82" s="15">
        <v>7.7777381892215947E-2</v>
      </c>
      <c r="M82" s="15">
        <v>0.47806268730022095</v>
      </c>
      <c r="N82" s="15">
        <v>0.8090431886847228</v>
      </c>
      <c r="O82" s="15">
        <v>0.648261942646287</v>
      </c>
      <c r="P82" s="15">
        <v>0.88362238805413684</v>
      </c>
      <c r="Q82" s="15">
        <v>0.46063171695068605</v>
      </c>
      <c r="R82" s="15">
        <v>0.74617790562149833</v>
      </c>
      <c r="S82" s="15">
        <v>0.73951514656776851</v>
      </c>
      <c r="T82" s="15">
        <v>0.22855732569581799</v>
      </c>
      <c r="U82" s="15">
        <v>0.12324139952769253</v>
      </c>
      <c r="V82" s="15">
        <v>0.4111676171805505</v>
      </c>
      <c r="W82" s="15">
        <v>0.64857114466395438</v>
      </c>
      <c r="X82" s="15">
        <v>2.9286558820491582E-2</v>
      </c>
      <c r="Y82" s="15">
        <v>0.55580135241657058</v>
      </c>
      <c r="Z82" s="43">
        <v>0.91345313015132401</v>
      </c>
      <c r="AA82" s="42">
        <v>0.38967915912968765</v>
      </c>
      <c r="AB82" s="15">
        <v>0.80690545251515611</v>
      </c>
      <c r="AC82" s="15">
        <v>0.98514868870514938</v>
      </c>
      <c r="AD82" s="15">
        <v>0.85380839994124369</v>
      </c>
      <c r="AE82" s="15">
        <v>0.57407630844480373</v>
      </c>
      <c r="AF82" s="15">
        <v>0.5096016432968592</v>
      </c>
      <c r="AG82" s="15">
        <v>0.17484694355527164</v>
      </c>
      <c r="AH82" s="15">
        <v>0.53000416152214957</v>
      </c>
      <c r="AI82" s="15">
        <v>0.91840049422552295</v>
      </c>
      <c r="AJ82" s="15">
        <v>0.59509876343723689</v>
      </c>
      <c r="AK82" s="15">
        <v>0.21656971628591282</v>
      </c>
      <c r="AL82" s="15">
        <v>0.15633674437391532</v>
      </c>
      <c r="AM82" s="15">
        <v>0.31922456991904291</v>
      </c>
      <c r="AN82" s="15">
        <v>0.22780567901125648</v>
      </c>
      <c r="AO82" s="15">
        <v>0.5193167776447859</v>
      </c>
      <c r="AP82" s="15">
        <v>0.24077568742743627</v>
      </c>
      <c r="AQ82" s="15">
        <v>0.39971039206636405</v>
      </c>
      <c r="AR82" s="15">
        <v>0.55107214866791254</v>
      </c>
      <c r="AS82" s="15">
        <v>0.83736997626743015</v>
      </c>
      <c r="AT82" s="15">
        <v>0.78789088999126111</v>
      </c>
      <c r="AU82" s="15">
        <v>6.9994892008146126E-2</v>
      </c>
      <c r="AV82" s="15">
        <v>4.2224691849757079E-2</v>
      </c>
      <c r="AW82" s="15">
        <v>0.54165334983125268</v>
      </c>
      <c r="AX82" s="15">
        <v>0.952477036178769</v>
      </c>
      <c r="AY82" s="43">
        <v>0.52722570120611711</v>
      </c>
      <c r="AZ82" s="42">
        <v>0.19969713407982936</v>
      </c>
      <c r="BA82" s="15">
        <v>0.23035468318768015</v>
      </c>
      <c r="BB82" s="15">
        <v>0.77726430713981043</v>
      </c>
      <c r="BC82" s="15">
        <v>0.10122288929991385</v>
      </c>
      <c r="BD82" s="15">
        <v>0.28753276392773974</v>
      </c>
      <c r="BE82" s="15">
        <v>0.53327356034811257</v>
      </c>
      <c r="BF82" s="15">
        <v>0.18414481780548175</v>
      </c>
      <c r="BG82" s="15">
        <v>0.33448591827113006</v>
      </c>
      <c r="BH82" s="15">
        <v>0.35411929686596588</v>
      </c>
      <c r="BI82" s="15">
        <v>0.45911622103047811</v>
      </c>
      <c r="BJ82" s="15">
        <v>0.3457879527104406</v>
      </c>
      <c r="BK82" s="15">
        <v>0.17623954735470648</v>
      </c>
      <c r="BL82" s="15">
        <v>0.76266527119740435</v>
      </c>
      <c r="BM82" s="15">
        <v>0.77317796670437056</v>
      </c>
      <c r="BN82" s="15">
        <v>0.90064715344115731</v>
      </c>
      <c r="BO82" s="15">
        <v>0.20422047520998188</v>
      </c>
      <c r="BP82" s="15">
        <v>0.9101355812602806</v>
      </c>
      <c r="BQ82" s="15">
        <v>0.33623532022183344</v>
      </c>
      <c r="BR82" s="15">
        <v>0.1251656307908563</v>
      </c>
      <c r="BS82" s="15">
        <v>0.79434509704111234</v>
      </c>
      <c r="BT82" s="15">
        <v>0.16971178993550828</v>
      </c>
      <c r="BU82" s="15">
        <v>0.95044861555873816</v>
      </c>
      <c r="BV82" s="15">
        <v>0.29054627132452249</v>
      </c>
      <c r="BW82" s="15">
        <v>0.82176857829455519</v>
      </c>
      <c r="BX82" s="43">
        <v>0.96189489866966893</v>
      </c>
    </row>
    <row r="83" spans="1:76" s="9" customFormat="1" ht="15" customHeight="1" x14ac:dyDescent="0.35">
      <c r="A83" s="4"/>
      <c r="B83" s="42">
        <v>7.2461644179527163E-2</v>
      </c>
      <c r="C83" s="15">
        <v>0.98492405996199905</v>
      </c>
      <c r="D83" s="15">
        <v>0.34787662857649093</v>
      </c>
      <c r="E83" s="15">
        <v>0.85163562838716611</v>
      </c>
      <c r="F83" s="15">
        <v>0.25091208534458109</v>
      </c>
      <c r="G83" s="15">
        <v>0.50130534545849104</v>
      </c>
      <c r="H83" s="15">
        <v>0.18204645357300475</v>
      </c>
      <c r="I83" s="15">
        <v>0.13321665856699494</v>
      </c>
      <c r="J83" s="15">
        <v>1.4376471764646959E-2</v>
      </c>
      <c r="K83" s="15">
        <v>0.22950760466478115</v>
      </c>
      <c r="L83" s="15">
        <v>0.21687005355353151</v>
      </c>
      <c r="M83" s="15">
        <v>0.81677145605074275</v>
      </c>
      <c r="N83" s="15">
        <v>0.78177010677323389</v>
      </c>
      <c r="O83" s="15">
        <v>0.75248612361139233</v>
      </c>
      <c r="P83" s="15">
        <v>0.18924619971542245</v>
      </c>
      <c r="Q83" s="15">
        <v>0.95562903437223223</v>
      </c>
      <c r="R83" s="15">
        <v>0.21749954869232979</v>
      </c>
      <c r="S83" s="15">
        <v>0.98000305917910702</v>
      </c>
      <c r="T83" s="15">
        <v>0.13379470440771357</v>
      </c>
      <c r="U83" s="15">
        <v>0.47461914904700875</v>
      </c>
      <c r="V83" s="15">
        <v>0.2506623327711105</v>
      </c>
      <c r="W83" s="15">
        <v>0.10091671886628328</v>
      </c>
      <c r="X83" s="15">
        <v>0.73510255924884871</v>
      </c>
      <c r="Y83" s="15">
        <v>6.6046963924697444E-3</v>
      </c>
      <c r="Z83" s="43">
        <v>0.77002171481952342</v>
      </c>
      <c r="AA83" s="42">
        <v>0.66232462012314974</v>
      </c>
      <c r="AB83" s="15">
        <v>0.99549860419746339</v>
      </c>
      <c r="AC83" s="15">
        <v>0.94211831777328658</v>
      </c>
      <c r="AD83" s="15">
        <v>0.687044070870788</v>
      </c>
      <c r="AE83" s="15">
        <v>0.93970575951983715</v>
      </c>
      <c r="AF83" s="15">
        <v>0.40378696258899449</v>
      </c>
      <c r="AG83" s="15">
        <v>0.66866811663502201</v>
      </c>
      <c r="AH83" s="15">
        <v>0.62829559207904218</v>
      </c>
      <c r="AI83" s="15">
        <v>0.37859296109691554</v>
      </c>
      <c r="AJ83" s="15">
        <v>0.31475181760917137</v>
      </c>
      <c r="AK83" s="15">
        <v>0.82782700571589785</v>
      </c>
      <c r="AL83" s="15">
        <v>9.0022631366788564E-2</v>
      </c>
      <c r="AM83" s="15">
        <v>0.34263730067677722</v>
      </c>
      <c r="AN83" s="15">
        <v>9.8671950762013294E-2</v>
      </c>
      <c r="AO83" s="15">
        <v>0.34213365979959554</v>
      </c>
      <c r="AP83" s="15">
        <v>0.21679405170078458</v>
      </c>
      <c r="AQ83" s="15">
        <v>0.67114930871542333</v>
      </c>
      <c r="AR83" s="15">
        <v>0.11435036214069594</v>
      </c>
      <c r="AS83" s="15">
        <v>0.40085376987976507</v>
      </c>
      <c r="AT83" s="15">
        <v>8.0833347514119414E-2</v>
      </c>
      <c r="AU83" s="15">
        <v>6.2868432772260063E-2</v>
      </c>
      <c r="AV83" s="15">
        <v>0.41311398599444227</v>
      </c>
      <c r="AW83" s="15">
        <v>0.87041491333534671</v>
      </c>
      <c r="AX83" s="15">
        <v>0.4290229906404911</v>
      </c>
      <c r="AY83" s="43">
        <v>0.80783472168418646</v>
      </c>
      <c r="AZ83" s="42">
        <v>0.12090474730563006</v>
      </c>
      <c r="BA83" s="15">
        <v>0.92916714781894671</v>
      </c>
      <c r="BB83" s="15">
        <v>0.37812592925259469</v>
      </c>
      <c r="BC83" s="15">
        <v>0.10589669611520225</v>
      </c>
      <c r="BD83" s="15">
        <v>0.86107068863074043</v>
      </c>
      <c r="BE83" s="15">
        <v>0.98401460735464696</v>
      </c>
      <c r="BF83" s="15">
        <v>0.99558139542295265</v>
      </c>
      <c r="BG83" s="15">
        <v>0.50812907998230628</v>
      </c>
      <c r="BH83" s="15">
        <v>0.99074855033206699</v>
      </c>
      <c r="BI83" s="15">
        <v>0.20076686331065419</v>
      </c>
      <c r="BJ83" s="15">
        <v>0.17026816865636341</v>
      </c>
      <c r="BK83" s="15">
        <v>0.16395819989683336</v>
      </c>
      <c r="BL83" s="15">
        <v>0.41854776709518382</v>
      </c>
      <c r="BM83" s="15">
        <v>0.46209865461788924</v>
      </c>
      <c r="BN83" s="15">
        <v>0.46722863936915127</v>
      </c>
      <c r="BO83" s="15">
        <v>0.93866349880666966</v>
      </c>
      <c r="BP83" s="15">
        <v>8.0899788111802318E-2</v>
      </c>
      <c r="BQ83" s="15">
        <v>0.86888903094544767</v>
      </c>
      <c r="BR83" s="15">
        <v>0.51752713955544383</v>
      </c>
      <c r="BS83" s="15">
        <v>0.10382349787455658</v>
      </c>
      <c r="BT83" s="15">
        <v>0.87377586239367833</v>
      </c>
      <c r="BU83" s="15">
        <v>0.43190839794036806</v>
      </c>
      <c r="BV83" s="15">
        <v>0.9289164045638949</v>
      </c>
      <c r="BW83" s="15">
        <v>8.3472875079446562E-2</v>
      </c>
      <c r="BX83" s="43">
        <v>0.24042539812507024</v>
      </c>
    </row>
    <row r="84" spans="1:76" s="9" customFormat="1" ht="15" customHeight="1" x14ac:dyDescent="0.35">
      <c r="A84" s="4"/>
      <c r="B84" s="42">
        <v>0.89033159382605354</v>
      </c>
      <c r="C84" s="15">
        <v>0.2908262814884256</v>
      </c>
      <c r="D84" s="15">
        <v>0.94567715262741636</v>
      </c>
      <c r="E84" s="15">
        <v>0.14064787432800618</v>
      </c>
      <c r="F84" s="15">
        <v>0.24976985498980309</v>
      </c>
      <c r="G84" s="15">
        <v>0.96035863550930578</v>
      </c>
      <c r="H84" s="15">
        <v>0.87945406824198014</v>
      </c>
      <c r="I84" s="15">
        <v>0.55165329244269823</v>
      </c>
      <c r="J84" s="15">
        <v>2.5246336741786113E-2</v>
      </c>
      <c r="K84" s="15">
        <v>0.14122790391178675</v>
      </c>
      <c r="L84" s="15">
        <v>0.92753781473637942</v>
      </c>
      <c r="M84" s="15">
        <v>0.83202041362516654</v>
      </c>
      <c r="N84" s="15">
        <v>0.65155482500858286</v>
      </c>
      <c r="O84" s="15">
        <v>0.78603879919174957</v>
      </c>
      <c r="P84" s="15">
        <v>0.30982770220629063</v>
      </c>
      <c r="Q84" s="15">
        <v>0.22294219228211021</v>
      </c>
      <c r="R84" s="15">
        <v>0.24372748940174482</v>
      </c>
      <c r="S84" s="15">
        <v>0.57019326009750082</v>
      </c>
      <c r="T84" s="15">
        <v>0.81264489901748116</v>
      </c>
      <c r="U84" s="15">
        <v>0.1827453160946888</v>
      </c>
      <c r="V84" s="15">
        <v>0.15948065406105938</v>
      </c>
      <c r="W84" s="15">
        <v>0.74340051618840974</v>
      </c>
      <c r="X84" s="15">
        <v>0.80641365560879097</v>
      </c>
      <c r="Y84" s="15">
        <v>0.75119424885229913</v>
      </c>
      <c r="Z84" s="43">
        <v>0.98739882395243606</v>
      </c>
      <c r="AA84" s="42">
        <v>0.3284670948507441</v>
      </c>
      <c r="AB84" s="15">
        <v>0.63680243602355013</v>
      </c>
      <c r="AC84" s="15">
        <v>0.4013364499426868</v>
      </c>
      <c r="AD84" s="15">
        <v>0.7685796808740285</v>
      </c>
      <c r="AE84" s="15">
        <v>0.27788319087181157</v>
      </c>
      <c r="AF84" s="15">
        <v>0.79119279632844652</v>
      </c>
      <c r="AG84" s="15">
        <v>0.75116010429861302</v>
      </c>
      <c r="AH84" s="15">
        <v>3.193635568255937E-2</v>
      </c>
      <c r="AI84" s="15">
        <v>6.2297380860711238E-2</v>
      </c>
      <c r="AJ84" s="15">
        <v>0.20681507250960507</v>
      </c>
      <c r="AK84" s="15">
        <v>0.37806128520160931</v>
      </c>
      <c r="AL84" s="15">
        <v>0.33104532027014877</v>
      </c>
      <c r="AM84" s="15">
        <v>0.88004998587768324</v>
      </c>
      <c r="AN84" s="15">
        <v>0.70985751233493433</v>
      </c>
      <c r="AO84" s="15">
        <v>0.71268132491129643</v>
      </c>
      <c r="AP84" s="15">
        <v>0.3825389773717629</v>
      </c>
      <c r="AQ84" s="15">
        <v>0.60365991470338753</v>
      </c>
      <c r="AR84" s="15">
        <v>9.6829903778139936E-2</v>
      </c>
      <c r="AS84" s="15">
        <v>4.8369006833252293E-2</v>
      </c>
      <c r="AT84" s="15">
        <v>0.62749908289327083</v>
      </c>
      <c r="AU84" s="15">
        <v>0.71226447581408991</v>
      </c>
      <c r="AV84" s="15">
        <v>0.97074279864106505</v>
      </c>
      <c r="AW84" s="15">
        <v>0.18349708478452187</v>
      </c>
      <c r="AX84" s="15">
        <v>0.65999212067985225</v>
      </c>
      <c r="AY84" s="43">
        <v>0.49682464870558662</v>
      </c>
      <c r="AZ84" s="42">
        <v>0.59242209534299439</v>
      </c>
      <c r="BA84" s="15">
        <v>0.58669472323581529</v>
      </c>
      <c r="BB84" s="15">
        <v>0.65785404590829022</v>
      </c>
      <c r="BC84" s="15">
        <v>5.6274834891530956E-3</v>
      </c>
      <c r="BD84" s="15">
        <v>0.4310867964441023</v>
      </c>
      <c r="BE84" s="15">
        <v>0.83322198500989986</v>
      </c>
      <c r="BF84" s="15">
        <v>0.50989533020940803</v>
      </c>
      <c r="BG84" s="15">
        <v>0.99259601495094874</v>
      </c>
      <c r="BH84" s="15">
        <v>0.34139540377284294</v>
      </c>
      <c r="BI84" s="15">
        <v>0.34734504091717444</v>
      </c>
      <c r="BJ84" s="15">
        <v>0.12379119331818556</v>
      </c>
      <c r="BK84" s="15">
        <v>0.593197006685379</v>
      </c>
      <c r="BL84" s="15">
        <v>4.5517079625432055E-2</v>
      </c>
      <c r="BM84" s="15">
        <v>0.11992635152004338</v>
      </c>
      <c r="BN84" s="15">
        <v>0.55135792233339875</v>
      </c>
      <c r="BO84" s="15">
        <v>0.51119275325596492</v>
      </c>
      <c r="BP84" s="15">
        <v>0.50222083822553054</v>
      </c>
      <c r="BQ84" s="15">
        <v>0.8625868220081544</v>
      </c>
      <c r="BR84" s="15">
        <v>0.18899070762772741</v>
      </c>
      <c r="BS84" s="15">
        <v>0.93857133203133258</v>
      </c>
      <c r="BT84" s="15">
        <v>0.52606856151408199</v>
      </c>
      <c r="BU84" s="15">
        <v>0.61581983857255607</v>
      </c>
      <c r="BV84" s="15">
        <v>0.23730101958688032</v>
      </c>
      <c r="BW84" s="15">
        <v>0.34487946373660616</v>
      </c>
      <c r="BX84" s="43">
        <v>9.0541892146149827E-2</v>
      </c>
    </row>
    <row r="85" spans="1:76" s="9" customFormat="1" ht="15" customHeight="1" x14ac:dyDescent="0.35">
      <c r="A85" s="4"/>
      <c r="B85" s="42">
        <v>0.11810565341269896</v>
      </c>
      <c r="C85" s="15">
        <v>0.64648574398553016</v>
      </c>
      <c r="D85" s="15">
        <v>0.18145390470589118</v>
      </c>
      <c r="E85" s="15">
        <v>0.8385112458603724</v>
      </c>
      <c r="F85" s="15">
        <v>0.32946419106905112</v>
      </c>
      <c r="G85" s="15">
        <v>3.8575354600585254E-2</v>
      </c>
      <c r="H85" s="15">
        <v>0.31197843483046739</v>
      </c>
      <c r="I85" s="15">
        <v>0.19993474541708545</v>
      </c>
      <c r="J85" s="15">
        <v>7.7671437921352227E-2</v>
      </c>
      <c r="K85" s="15">
        <v>0.51299646468134663</v>
      </c>
      <c r="L85" s="15">
        <v>0.8213813237232902</v>
      </c>
      <c r="M85" s="15">
        <v>2.5052272665612274E-2</v>
      </c>
      <c r="N85" s="15">
        <v>0.15993566866799924</v>
      </c>
      <c r="O85" s="15">
        <v>0.64116173843221924</v>
      </c>
      <c r="P85" s="15">
        <v>0.61042006748134636</v>
      </c>
      <c r="Q85" s="15">
        <v>0.66348087070172201</v>
      </c>
      <c r="R85" s="15">
        <v>0.5680757996747593</v>
      </c>
      <c r="S85" s="15">
        <v>0.22723243261434489</v>
      </c>
      <c r="T85" s="15">
        <v>0.80893617162423037</v>
      </c>
      <c r="U85" s="15">
        <v>0.28795673669216804</v>
      </c>
      <c r="V85" s="15">
        <v>0.52493581008408874</v>
      </c>
      <c r="W85" s="15">
        <v>0.58880059911979676</v>
      </c>
      <c r="X85" s="15">
        <v>0.70468704174540431</v>
      </c>
      <c r="Y85" s="15">
        <v>0.93550335814478924</v>
      </c>
      <c r="Z85" s="43">
        <v>0.34808630055368728</v>
      </c>
      <c r="AA85" s="42">
        <v>0.1358390608724378</v>
      </c>
      <c r="AB85" s="15">
        <v>0.52260205991484543</v>
      </c>
      <c r="AC85" s="15">
        <v>5.250737557963947E-2</v>
      </c>
      <c r="AD85" s="15">
        <v>0.75013799254493307</v>
      </c>
      <c r="AE85" s="15">
        <v>0.54673139771652857</v>
      </c>
      <c r="AF85" s="15">
        <v>1.3136342917561383E-2</v>
      </c>
      <c r="AG85" s="15">
        <v>0.89024660187161142</v>
      </c>
      <c r="AH85" s="15">
        <v>0.96187793266318367</v>
      </c>
      <c r="AI85" s="15">
        <v>0.81568564356979745</v>
      </c>
      <c r="AJ85" s="15">
        <v>4.575834753433039E-3</v>
      </c>
      <c r="AK85" s="15">
        <v>0.15073542511780502</v>
      </c>
      <c r="AL85" s="15">
        <v>0.29497033334341816</v>
      </c>
      <c r="AM85" s="15">
        <v>0.46418457625569343</v>
      </c>
      <c r="AN85" s="15">
        <v>0.4940329018431423</v>
      </c>
      <c r="AO85" s="15">
        <v>0.70970185325181356</v>
      </c>
      <c r="AP85" s="15">
        <v>0.82319424892963511</v>
      </c>
      <c r="AQ85" s="15">
        <v>0.74815271698171104</v>
      </c>
      <c r="AR85" s="15">
        <v>0.52464921165382072</v>
      </c>
      <c r="AS85" s="15">
        <v>0.90190734454872046</v>
      </c>
      <c r="AT85" s="15">
        <v>7.3425806817165373E-2</v>
      </c>
      <c r="AU85" s="15">
        <v>0.53920569947668562</v>
      </c>
      <c r="AV85" s="15">
        <v>0.10049534339394595</v>
      </c>
      <c r="AW85" s="15">
        <v>0.61693832113204838</v>
      </c>
      <c r="AX85" s="15">
        <v>3.6451339036994379E-2</v>
      </c>
      <c r="AY85" s="43">
        <v>0.74041820429439076</v>
      </c>
      <c r="AZ85" s="42">
        <v>0.5868067536306244</v>
      </c>
      <c r="BA85" s="15">
        <v>0.56548443184386721</v>
      </c>
      <c r="BB85" s="15">
        <v>7.7027337370061622E-2</v>
      </c>
      <c r="BC85" s="15">
        <v>0.25280105416430676</v>
      </c>
      <c r="BD85" s="15">
        <v>0.36709334555154582</v>
      </c>
      <c r="BE85" s="15">
        <v>0.23801341326788139</v>
      </c>
      <c r="BF85" s="15">
        <v>0.16632814166870191</v>
      </c>
      <c r="BG85" s="15">
        <v>0.63034974465176918</v>
      </c>
      <c r="BH85" s="15">
        <v>0.36984641725041434</v>
      </c>
      <c r="BI85" s="15">
        <v>0.84735833576569097</v>
      </c>
      <c r="BJ85" s="15">
        <v>0.10541076990759768</v>
      </c>
      <c r="BK85" s="15">
        <v>0.91570246841906877</v>
      </c>
      <c r="BL85" s="15">
        <v>0.60217771674670761</v>
      </c>
      <c r="BM85" s="15">
        <v>0.60421558699726163</v>
      </c>
      <c r="BN85" s="15">
        <v>0.24657753741784194</v>
      </c>
      <c r="BO85" s="15">
        <v>0.86761453413873235</v>
      </c>
      <c r="BP85" s="15">
        <v>8.9806982989152795E-2</v>
      </c>
      <c r="BQ85" s="15">
        <v>0.39961009040403139</v>
      </c>
      <c r="BR85" s="15">
        <v>0.46574208576651333</v>
      </c>
      <c r="BS85" s="15">
        <v>0.46472794148575203</v>
      </c>
      <c r="BT85" s="15">
        <v>0.81551924287399802</v>
      </c>
      <c r="BU85" s="15">
        <v>0.23336868798856392</v>
      </c>
      <c r="BV85" s="15">
        <v>0.91196717064921229</v>
      </c>
      <c r="BW85" s="15">
        <v>4.708058557307071E-2</v>
      </c>
      <c r="BX85" s="43">
        <v>0.63417071925959456</v>
      </c>
    </row>
    <row r="86" spans="1:76" s="9" customFormat="1" ht="15" customHeight="1" x14ac:dyDescent="0.35">
      <c r="A86" s="4"/>
      <c r="B86" s="42">
        <v>0.60902832522930295</v>
      </c>
      <c r="C86" s="15">
        <v>0.19677920213718958</v>
      </c>
      <c r="D86" s="15">
        <v>0.21367684826727695</v>
      </c>
      <c r="E86" s="15">
        <v>0.82056002454816723</v>
      </c>
      <c r="F86" s="15">
        <v>0.26904336349444735</v>
      </c>
      <c r="G86" s="15">
        <v>0.20854122485111659</v>
      </c>
      <c r="H86" s="15">
        <v>0.69892673061314181</v>
      </c>
      <c r="I86" s="15">
        <v>0.12018572777673053</v>
      </c>
      <c r="J86" s="15">
        <v>0.8938952128362937</v>
      </c>
      <c r="K86" s="15">
        <v>0.55736339476921726</v>
      </c>
      <c r="L86" s="15">
        <v>0.58712996839718357</v>
      </c>
      <c r="M86" s="15">
        <v>0.41513754262828695</v>
      </c>
      <c r="N86" s="15">
        <v>0.99027103677379469</v>
      </c>
      <c r="O86" s="15">
        <v>0.24867721083048289</v>
      </c>
      <c r="P86" s="15">
        <v>0.37262759255251288</v>
      </c>
      <c r="Q86" s="15">
        <v>0.61682942557025466</v>
      </c>
      <c r="R86" s="15">
        <v>0.18615077333487273</v>
      </c>
      <c r="S86" s="15">
        <v>0.66971496003916298</v>
      </c>
      <c r="T86" s="15">
        <v>0.35822550871289782</v>
      </c>
      <c r="U86" s="15">
        <v>0.75288596881304692</v>
      </c>
      <c r="V86" s="15">
        <v>0.53577322079394873</v>
      </c>
      <c r="W86" s="15">
        <v>0.32155978254179318</v>
      </c>
      <c r="X86" s="15">
        <v>0.60647409908599059</v>
      </c>
      <c r="Y86" s="15">
        <v>0.65785490241481359</v>
      </c>
      <c r="Z86" s="43">
        <v>0.55029675208586903</v>
      </c>
      <c r="AA86" s="42">
        <v>0.6015481862087575</v>
      </c>
      <c r="AB86" s="15">
        <v>0.14637994306645041</v>
      </c>
      <c r="AC86" s="15">
        <v>0.5812497495355341</v>
      </c>
      <c r="AD86" s="15">
        <v>0.72190094085804524</v>
      </c>
      <c r="AE86" s="15">
        <v>0.93251578419535808</v>
      </c>
      <c r="AF86" s="15">
        <v>0.81753249686764051</v>
      </c>
      <c r="AG86" s="15">
        <v>0.66466691627729302</v>
      </c>
      <c r="AH86" s="15">
        <v>9.4557136883223869E-2</v>
      </c>
      <c r="AI86" s="15">
        <v>0.25669519246260786</v>
      </c>
      <c r="AJ86" s="15">
        <v>0.58352805099274918</v>
      </c>
      <c r="AK86" s="15">
        <v>0.79643745523402809</v>
      </c>
      <c r="AL86" s="15">
        <v>0.45068753544060658</v>
      </c>
      <c r="AM86" s="15">
        <v>0.80844748930732946</v>
      </c>
      <c r="AN86" s="15">
        <v>0.35105924743595462</v>
      </c>
      <c r="AO86" s="15">
        <v>0.85226725824083482</v>
      </c>
      <c r="AP86" s="15">
        <v>0.87384878534995081</v>
      </c>
      <c r="AQ86" s="15">
        <v>0.4504500612421739</v>
      </c>
      <c r="AR86" s="15">
        <v>0.34747150203837029</v>
      </c>
      <c r="AS86" s="15">
        <v>7.9874761360523294E-3</v>
      </c>
      <c r="AT86" s="15">
        <v>0.99461949020220708</v>
      </c>
      <c r="AU86" s="15">
        <v>0.60688105628512201</v>
      </c>
      <c r="AV86" s="15">
        <v>0.274746446683231</v>
      </c>
      <c r="AW86" s="15">
        <v>0.84305191615449104</v>
      </c>
      <c r="AX86" s="15">
        <v>0.18334686314917759</v>
      </c>
      <c r="AY86" s="43">
        <v>0.24942030423106565</v>
      </c>
      <c r="AZ86" s="42">
        <v>0.30497775302427965</v>
      </c>
      <c r="BA86" s="15">
        <v>0.34115789381282757</v>
      </c>
      <c r="BB86" s="15">
        <v>0.27760994568797992</v>
      </c>
      <c r="BC86" s="15">
        <v>0.93778891694036814</v>
      </c>
      <c r="BD86" s="15">
        <v>4.2975184392861743E-2</v>
      </c>
      <c r="BE86" s="15">
        <v>0.24076340397718166</v>
      </c>
      <c r="BF86" s="15">
        <v>0.83687082005278146</v>
      </c>
      <c r="BG86" s="15">
        <v>0.50413976334414889</v>
      </c>
      <c r="BH86" s="15">
        <v>6.305444656271042E-2</v>
      </c>
      <c r="BI86" s="15">
        <v>0.93210609783710952</v>
      </c>
      <c r="BJ86" s="15">
        <v>0.27984610540405486</v>
      </c>
      <c r="BK86" s="15">
        <v>0.49755233769292662</v>
      </c>
      <c r="BL86" s="15">
        <v>0.61389431338934597</v>
      </c>
      <c r="BM86" s="15">
        <v>0.76920069334789687</v>
      </c>
      <c r="BN86" s="15">
        <v>0.33201524634168411</v>
      </c>
      <c r="BO86" s="15">
        <v>0.11535783546851364</v>
      </c>
      <c r="BP86" s="15">
        <v>0.40225690575824968</v>
      </c>
      <c r="BQ86" s="15">
        <v>0.39618615427013948</v>
      </c>
      <c r="BR86" s="15">
        <v>0.76153572327463637</v>
      </c>
      <c r="BS86" s="15">
        <v>0.27000273496432481</v>
      </c>
      <c r="BT86" s="15">
        <v>0.20199754601733222</v>
      </c>
      <c r="BU86" s="15">
        <v>0.58348873734937534</v>
      </c>
      <c r="BV86" s="15">
        <v>0.53125201259697108</v>
      </c>
      <c r="BW86" s="15">
        <v>0.44463869102038089</v>
      </c>
      <c r="BX86" s="43">
        <v>0.87920413688551646</v>
      </c>
    </row>
    <row r="87" spans="1:76" s="9" customFormat="1" ht="15" customHeight="1" x14ac:dyDescent="0.35">
      <c r="A87" s="4"/>
      <c r="B87" s="42">
        <v>0.60202380681917766</v>
      </c>
      <c r="C87" s="15">
        <v>0.44643366109678184</v>
      </c>
      <c r="D87" s="15">
        <v>0.37370610838145479</v>
      </c>
      <c r="E87" s="15">
        <v>0.85405135788003883</v>
      </c>
      <c r="F87" s="15">
        <v>0.31447395277772594</v>
      </c>
      <c r="G87" s="15">
        <v>0.27267697533321311</v>
      </c>
      <c r="H87" s="15">
        <v>0.34253858736332543</v>
      </c>
      <c r="I87" s="15">
        <v>0.41971432629277905</v>
      </c>
      <c r="J87" s="15">
        <v>0.6833239166901286</v>
      </c>
      <c r="K87" s="15">
        <v>0.42630230528862278</v>
      </c>
      <c r="L87" s="15">
        <v>0.14795859250390031</v>
      </c>
      <c r="M87" s="15">
        <v>0.42237469293239671</v>
      </c>
      <c r="N87" s="15">
        <v>0.74540806723820041</v>
      </c>
      <c r="O87" s="15">
        <v>0.40231631852534266</v>
      </c>
      <c r="P87" s="15">
        <v>0.32227420160439835</v>
      </c>
      <c r="Q87" s="15">
        <v>0.87309465371927897</v>
      </c>
      <c r="R87" s="15">
        <v>0.42841467665478183</v>
      </c>
      <c r="S87" s="15">
        <v>0.927602130643568</v>
      </c>
      <c r="T87" s="15">
        <v>7.7530171885048516E-3</v>
      </c>
      <c r="U87" s="15">
        <v>0.90003182746176613</v>
      </c>
      <c r="V87" s="15">
        <v>0.94790833860075663</v>
      </c>
      <c r="W87" s="15">
        <v>0.89251527261438779</v>
      </c>
      <c r="X87" s="15">
        <v>0.3258494650192032</v>
      </c>
      <c r="Y87" s="15">
        <v>0.76367864492959991</v>
      </c>
      <c r="Z87" s="43">
        <v>0.27178788965730438</v>
      </c>
      <c r="AA87" s="42">
        <v>0.96751803433320094</v>
      </c>
      <c r="AB87" s="15">
        <v>0.2447951580838672</v>
      </c>
      <c r="AC87" s="15">
        <v>0.56161767526484097</v>
      </c>
      <c r="AD87" s="15">
        <v>0.8819417708287538</v>
      </c>
      <c r="AE87" s="15">
        <v>0.20750775855857917</v>
      </c>
      <c r="AF87" s="15">
        <v>0.55377555166235126</v>
      </c>
      <c r="AG87" s="15">
        <v>0.95152065636005267</v>
      </c>
      <c r="AH87" s="15">
        <v>0.88197004674363655</v>
      </c>
      <c r="AI87" s="15">
        <v>0.48561235119907553</v>
      </c>
      <c r="AJ87" s="15">
        <v>0.47504309745919648</v>
      </c>
      <c r="AK87" s="15">
        <v>0.49034450400030638</v>
      </c>
      <c r="AL87" s="15">
        <v>0.95926100316970064</v>
      </c>
      <c r="AM87" s="15">
        <v>0.66128406499045278</v>
      </c>
      <c r="AN87" s="15">
        <v>0.81572595582115959</v>
      </c>
      <c r="AO87" s="15">
        <v>0.53385662939798684</v>
      </c>
      <c r="AP87" s="15">
        <v>0.77171114026753929</v>
      </c>
      <c r="AQ87" s="15">
        <v>0.40640126546861788</v>
      </c>
      <c r="AR87" s="15">
        <v>0.70073196233933066</v>
      </c>
      <c r="AS87" s="15">
        <v>0.24453149503999005</v>
      </c>
      <c r="AT87" s="15">
        <v>8.6547381385300937E-2</v>
      </c>
      <c r="AU87" s="15">
        <v>0.75011728914930209</v>
      </c>
      <c r="AV87" s="15">
        <v>0.83323512433275848</v>
      </c>
      <c r="AW87" s="15">
        <v>0.63378917514395683</v>
      </c>
      <c r="AX87" s="15">
        <v>0.60462682252594835</v>
      </c>
      <c r="AY87" s="43">
        <v>0.64079563779685722</v>
      </c>
      <c r="AZ87" s="42">
        <v>0.21377039588280622</v>
      </c>
      <c r="BA87" s="15">
        <v>0.98881141096164304</v>
      </c>
      <c r="BB87" s="15">
        <v>0.49445025524122943</v>
      </c>
      <c r="BC87" s="15">
        <v>0.4495256835886613</v>
      </c>
      <c r="BD87" s="15">
        <v>3.9733630288479982E-2</v>
      </c>
      <c r="BE87" s="15">
        <v>0.37242120190450356</v>
      </c>
      <c r="BF87" s="15">
        <v>0.13880199283752626</v>
      </c>
      <c r="BG87" s="15">
        <v>0.47837915222850547</v>
      </c>
      <c r="BH87" s="15">
        <v>0.51685251810286614</v>
      </c>
      <c r="BI87" s="15">
        <v>0.48925483977389217</v>
      </c>
      <c r="BJ87" s="15">
        <v>5.720095868129571E-2</v>
      </c>
      <c r="BK87" s="15">
        <v>0.50877935972851263</v>
      </c>
      <c r="BL87" s="15">
        <v>4.244189552234745E-2</v>
      </c>
      <c r="BM87" s="15">
        <v>0.32032422080171097</v>
      </c>
      <c r="BN87" s="15">
        <v>0.11175762254709187</v>
      </c>
      <c r="BO87" s="15">
        <v>0.33093410059565986</v>
      </c>
      <c r="BP87" s="15">
        <v>0.64261737610146064</v>
      </c>
      <c r="BQ87" s="15">
        <v>0.46466017881622601</v>
      </c>
      <c r="BR87" s="15">
        <v>0.84814122903091749</v>
      </c>
      <c r="BS87" s="15">
        <v>0.90049947685477472</v>
      </c>
      <c r="BT87" s="15">
        <v>0.24873590993386652</v>
      </c>
      <c r="BU87" s="15">
        <v>0.84275624023694407</v>
      </c>
      <c r="BV87" s="15">
        <v>0.91109572135852523</v>
      </c>
      <c r="BW87" s="15">
        <v>0.17655377083056834</v>
      </c>
      <c r="BX87" s="43">
        <v>0.10632946811270405</v>
      </c>
    </row>
    <row r="88" spans="1:76" s="9" customFormat="1" ht="15" customHeight="1" x14ac:dyDescent="0.35">
      <c r="A88" s="4"/>
      <c r="B88" s="42">
        <v>0.95958092154596719</v>
      </c>
      <c r="C88" s="15">
        <v>0.73538477974011707</v>
      </c>
      <c r="D88" s="15">
        <v>0.2387259317920718</v>
      </c>
      <c r="E88" s="15">
        <v>0.40689824465917612</v>
      </c>
      <c r="F88" s="15">
        <v>0.30769807139439798</v>
      </c>
      <c r="G88" s="15">
        <v>0.27228574203684575</v>
      </c>
      <c r="H88" s="15">
        <v>0.99341568902029354</v>
      </c>
      <c r="I88" s="15">
        <v>0.41797744455654251</v>
      </c>
      <c r="J88" s="15">
        <v>0.69033296060997307</v>
      </c>
      <c r="K88" s="15">
        <v>0.33972969563151301</v>
      </c>
      <c r="L88" s="15">
        <v>0.52802122720434297</v>
      </c>
      <c r="M88" s="15">
        <v>0.36022598723571764</v>
      </c>
      <c r="N88" s="15">
        <v>0.65507796754335756</v>
      </c>
      <c r="O88" s="15">
        <v>0.81983426189016906</v>
      </c>
      <c r="P88" s="15">
        <v>0.38118234144358587</v>
      </c>
      <c r="Q88" s="15">
        <v>0.40293320234723173</v>
      </c>
      <c r="R88" s="15">
        <v>0.55220766878156669</v>
      </c>
      <c r="S88" s="15">
        <v>0.5211831354667541</v>
      </c>
      <c r="T88" s="15">
        <v>0.77825606679916381</v>
      </c>
      <c r="U88" s="15">
        <v>0.63817861494593875</v>
      </c>
      <c r="V88" s="15">
        <v>0.92987449418206325</v>
      </c>
      <c r="W88" s="15">
        <v>0.27227040634132382</v>
      </c>
      <c r="X88" s="15">
        <v>0.19477345241568911</v>
      </c>
      <c r="Y88" s="15">
        <v>0.26385481744617878</v>
      </c>
      <c r="Z88" s="43">
        <v>0.45596773397859358</v>
      </c>
      <c r="AA88" s="42">
        <v>0.46817595479472263</v>
      </c>
      <c r="AB88" s="15">
        <v>0.85893262111732549</v>
      </c>
      <c r="AC88" s="15">
        <v>0.49614029526591019</v>
      </c>
      <c r="AD88" s="15">
        <v>0.83667528463930918</v>
      </c>
      <c r="AE88" s="15">
        <v>0.39277274243155758</v>
      </c>
      <c r="AF88" s="15">
        <v>0.24707050683677578</v>
      </c>
      <c r="AG88" s="15">
        <v>0.10454161642197879</v>
      </c>
      <c r="AH88" s="15">
        <v>0.88850061915325373</v>
      </c>
      <c r="AI88" s="15">
        <v>0.64078063846999167</v>
      </c>
      <c r="AJ88" s="15">
        <v>2.1425301953861942E-2</v>
      </c>
      <c r="AK88" s="15">
        <v>2.5508395185000143E-2</v>
      </c>
      <c r="AL88" s="15">
        <v>0.92492360033049925</v>
      </c>
      <c r="AM88" s="15">
        <v>0.84734986196751294</v>
      </c>
      <c r="AN88" s="15">
        <v>0.86664506550731124</v>
      </c>
      <c r="AO88" s="15">
        <v>0.59068919638038564</v>
      </c>
      <c r="AP88" s="15">
        <v>0.84501229428477576</v>
      </c>
      <c r="AQ88" s="15">
        <v>0.26372644920446553</v>
      </c>
      <c r="AR88" s="15">
        <v>0.32154731179004437</v>
      </c>
      <c r="AS88" s="15">
        <v>0.63920643792750009</v>
      </c>
      <c r="AT88" s="15">
        <v>0.45591556751611595</v>
      </c>
      <c r="AU88" s="15">
        <v>0.93339451396514539</v>
      </c>
      <c r="AV88" s="15">
        <v>0.86276654053170132</v>
      </c>
      <c r="AW88" s="15">
        <v>0.92231319976754977</v>
      </c>
      <c r="AX88" s="15">
        <v>0.56325416959432517</v>
      </c>
      <c r="AY88" s="43">
        <v>0.87525028416486783</v>
      </c>
      <c r="AZ88" s="42">
        <v>0.6375256239711935</v>
      </c>
      <c r="BA88" s="15">
        <v>9.5211631363702254E-2</v>
      </c>
      <c r="BB88" s="15">
        <v>0.81242987815370571</v>
      </c>
      <c r="BC88" s="15">
        <v>4.7727010718815577E-2</v>
      </c>
      <c r="BD88" s="15">
        <v>0.27090029249910541</v>
      </c>
      <c r="BE88" s="15">
        <v>0.81325914206891425</v>
      </c>
      <c r="BF88" s="15">
        <v>0.21605523405948224</v>
      </c>
      <c r="BG88" s="15">
        <v>0.51773960471795721</v>
      </c>
      <c r="BH88" s="15">
        <v>0.4154460575660458</v>
      </c>
      <c r="BI88" s="15">
        <v>0.77265241955373454</v>
      </c>
      <c r="BJ88" s="15">
        <v>0.51092625363049793</v>
      </c>
      <c r="BK88" s="15">
        <v>0.40591201528038834</v>
      </c>
      <c r="BL88" s="15">
        <v>0.2265564684323299</v>
      </c>
      <c r="BM88" s="15">
        <v>0.99825277125234702</v>
      </c>
      <c r="BN88" s="15">
        <v>0.78796045011246318</v>
      </c>
      <c r="BO88" s="15">
        <v>0.715561755789063</v>
      </c>
      <c r="BP88" s="15">
        <v>0.92468743524967933</v>
      </c>
      <c r="BQ88" s="15">
        <v>0.82919631392995763</v>
      </c>
      <c r="BR88" s="15">
        <v>0.2744457981830104</v>
      </c>
      <c r="BS88" s="15">
        <v>0.73761220664456539</v>
      </c>
      <c r="BT88" s="15">
        <v>0.44395648702690604</v>
      </c>
      <c r="BU88" s="15">
        <v>0.54104063072423458</v>
      </c>
      <c r="BV88" s="15">
        <v>0.7658695034394698</v>
      </c>
      <c r="BW88" s="15">
        <v>0.26596039439227026</v>
      </c>
      <c r="BX88" s="43">
        <v>0.76412280344978545</v>
      </c>
    </row>
    <row r="89" spans="1:76" s="9" customFormat="1" ht="15" customHeight="1" x14ac:dyDescent="0.35">
      <c r="A89" s="4"/>
      <c r="B89" s="42">
        <v>0.55012561203981281</v>
      </c>
      <c r="C89" s="15">
        <v>0.88456232148309977</v>
      </c>
      <c r="D89" s="15">
        <v>0.85369687506337166</v>
      </c>
      <c r="E89" s="15">
        <v>0.82073856157515968</v>
      </c>
      <c r="F89" s="15">
        <v>0.10547367840114363</v>
      </c>
      <c r="G89" s="15">
        <v>0.11454876586872942</v>
      </c>
      <c r="H89" s="15">
        <v>0.89764756588736527</v>
      </c>
      <c r="I89" s="15">
        <v>0.68550047768818934</v>
      </c>
      <c r="J89" s="15">
        <v>0.74021260788105314</v>
      </c>
      <c r="K89" s="15">
        <v>0.63137909625783228</v>
      </c>
      <c r="L89" s="15">
        <v>0.17293746058703763</v>
      </c>
      <c r="M89" s="15">
        <v>0.66682062889194504</v>
      </c>
      <c r="N89" s="15">
        <v>1.013559765572547E-2</v>
      </c>
      <c r="O89" s="15">
        <v>0.19634039761275535</v>
      </c>
      <c r="P89" s="15">
        <v>0.72510216163132279</v>
      </c>
      <c r="Q89" s="15">
        <v>0.96014183652541241</v>
      </c>
      <c r="R89" s="15">
        <v>0.6994750660265423</v>
      </c>
      <c r="S89" s="15">
        <v>0.2729422534874324</v>
      </c>
      <c r="T89" s="15">
        <v>0.80443456351838816</v>
      </c>
      <c r="U89" s="15">
        <v>0.14569412470470133</v>
      </c>
      <c r="V89" s="15">
        <v>0.32312330579910298</v>
      </c>
      <c r="W89" s="15">
        <v>0.43220497037330574</v>
      </c>
      <c r="X89" s="15">
        <v>0.358915532526906</v>
      </c>
      <c r="Y89" s="15">
        <v>0.26618734285891954</v>
      </c>
      <c r="Z89" s="43">
        <v>0.80897118333832607</v>
      </c>
      <c r="AA89" s="42">
        <v>0.10411314340035061</v>
      </c>
      <c r="AB89" s="15">
        <v>6.298779516507802E-2</v>
      </c>
      <c r="AC89" s="15">
        <v>0.56121421677118188</v>
      </c>
      <c r="AD89" s="15">
        <v>4.4053981093343575E-2</v>
      </c>
      <c r="AE89" s="15">
        <v>0.13550402977080478</v>
      </c>
      <c r="AF89" s="15">
        <v>8.9979719438562089E-2</v>
      </c>
      <c r="AG89" s="15">
        <v>0.57352687751089304</v>
      </c>
      <c r="AH89" s="15">
        <v>1.2390461926962915E-2</v>
      </c>
      <c r="AI89" s="15">
        <v>0.90641635257571729</v>
      </c>
      <c r="AJ89" s="15">
        <v>5.7603590724299991E-2</v>
      </c>
      <c r="AK89" s="15">
        <v>0.39339705424362448</v>
      </c>
      <c r="AL89" s="15">
        <v>0.91978695452514203</v>
      </c>
      <c r="AM89" s="15">
        <v>3.3981847224210382E-2</v>
      </c>
      <c r="AN89" s="15">
        <v>0.85642236506342051</v>
      </c>
      <c r="AO89" s="15">
        <v>0.89078849205188559</v>
      </c>
      <c r="AP89" s="15">
        <v>0.24123536344569751</v>
      </c>
      <c r="AQ89" s="15">
        <v>0.24687944945720852</v>
      </c>
      <c r="AR89" s="15">
        <v>0.37555404632034761</v>
      </c>
      <c r="AS89" s="15">
        <v>0.72572635824652398</v>
      </c>
      <c r="AT89" s="15">
        <v>0.20769061219077944</v>
      </c>
      <c r="AU89" s="15">
        <v>0.13558515562746232</v>
      </c>
      <c r="AV89" s="15">
        <v>0.52312577112124348</v>
      </c>
      <c r="AW89" s="15">
        <v>0.75203936993050013</v>
      </c>
      <c r="AX89" s="15">
        <v>0.71505780962712362</v>
      </c>
      <c r="AY89" s="43">
        <v>7.9412781131194543E-2</v>
      </c>
      <c r="AZ89" s="42">
        <v>0.76595237094305313</v>
      </c>
      <c r="BA89" s="15">
        <v>0.49127913303587212</v>
      </c>
      <c r="BB89" s="15">
        <v>0.97159652332063628</v>
      </c>
      <c r="BC89" s="15">
        <v>0.96399497477826934</v>
      </c>
      <c r="BD89" s="15">
        <v>0.75143425937186825</v>
      </c>
      <c r="BE89" s="15">
        <v>0.1713073477650694</v>
      </c>
      <c r="BF89" s="15">
        <v>0.31193492175668036</v>
      </c>
      <c r="BG89" s="15">
        <v>0.44839840349961169</v>
      </c>
      <c r="BH89" s="15">
        <v>0.85021098799618477</v>
      </c>
      <c r="BI89" s="15">
        <v>0.40700489860983169</v>
      </c>
      <c r="BJ89" s="15">
        <v>0.88387465691406764</v>
      </c>
      <c r="BK89" s="15">
        <v>0.27982431173005262</v>
      </c>
      <c r="BL89" s="15">
        <v>0.78056402951151471</v>
      </c>
      <c r="BM89" s="15">
        <v>0.18883618100684219</v>
      </c>
      <c r="BN89" s="15">
        <v>0.17456563935594627</v>
      </c>
      <c r="BO89" s="15">
        <v>0.53974067074497867</v>
      </c>
      <c r="BP89" s="15">
        <v>0.69967441210174375</v>
      </c>
      <c r="BQ89" s="15">
        <v>0.51059092161528563</v>
      </c>
      <c r="BR89" s="15">
        <v>0.36492194117782972</v>
      </c>
      <c r="BS89" s="15">
        <v>0.94540869896640645</v>
      </c>
      <c r="BT89" s="15">
        <v>0.17042519353783847</v>
      </c>
      <c r="BU89" s="15">
        <v>0.10159915792528385</v>
      </c>
      <c r="BV89" s="15">
        <v>0.85955861836501024</v>
      </c>
      <c r="BW89" s="15">
        <v>0.79770732477523543</v>
      </c>
      <c r="BX89" s="43">
        <v>0.8706800581617129</v>
      </c>
    </row>
    <row r="90" spans="1:76" s="9" customFormat="1" ht="15" customHeight="1" x14ac:dyDescent="0.35">
      <c r="A90" s="4"/>
      <c r="B90" s="42">
        <v>0.93281958965677247</v>
      </c>
      <c r="C90" s="15">
        <v>0.42060460658991061</v>
      </c>
      <c r="D90" s="15">
        <v>0.74865540817585707</v>
      </c>
      <c r="E90" s="15">
        <v>2.1530581177438002E-3</v>
      </c>
      <c r="F90" s="15">
        <v>0.6622646843142892</v>
      </c>
      <c r="G90" s="15">
        <v>0.54569271864740387</v>
      </c>
      <c r="H90" s="15">
        <v>0.42627687928869606</v>
      </c>
      <c r="I90" s="15">
        <v>0.23115172728649069</v>
      </c>
      <c r="J90" s="15">
        <v>0.73077600284305355</v>
      </c>
      <c r="K90" s="15">
        <v>0.95750736247678447</v>
      </c>
      <c r="L90" s="15">
        <v>0.13319279615720503</v>
      </c>
      <c r="M90" s="15">
        <v>0.8973048440499285</v>
      </c>
      <c r="N90" s="15">
        <v>6.3282306821990653E-2</v>
      </c>
      <c r="O90" s="15">
        <v>0.23739267943845066</v>
      </c>
      <c r="P90" s="15">
        <v>0.73096778394439998</v>
      </c>
      <c r="Q90" s="15">
        <v>0.57702442473058968</v>
      </c>
      <c r="R90" s="15">
        <v>0.26149969701657139</v>
      </c>
      <c r="S90" s="15">
        <v>9.9282790295514567E-2</v>
      </c>
      <c r="T90" s="15">
        <v>0.55014663582695178</v>
      </c>
      <c r="U90" s="15">
        <v>0.9886944503166053</v>
      </c>
      <c r="V90" s="15">
        <v>1.2577878533704068E-2</v>
      </c>
      <c r="W90" s="15">
        <v>0.40439747893909472</v>
      </c>
      <c r="X90" s="15">
        <v>0.55715995614462155</v>
      </c>
      <c r="Y90" s="15">
        <v>0.13253063094426099</v>
      </c>
      <c r="Z90" s="43">
        <v>0.17116792499518108</v>
      </c>
      <c r="AA90" s="42">
        <v>0.67475070023205885</v>
      </c>
      <c r="AB90" s="15">
        <v>0.39210697644467318</v>
      </c>
      <c r="AC90" s="15">
        <v>0.71056025855042282</v>
      </c>
      <c r="AD90" s="15">
        <v>0.26397706065938353</v>
      </c>
      <c r="AE90" s="15">
        <v>0.22258387178076999</v>
      </c>
      <c r="AF90" s="15">
        <v>9.5077946899312926E-2</v>
      </c>
      <c r="AG90" s="15">
        <v>0.21116065811163542</v>
      </c>
      <c r="AH90" s="15">
        <v>0.9400030135859061</v>
      </c>
      <c r="AI90" s="15">
        <v>0.80750383676892235</v>
      </c>
      <c r="AJ90" s="15">
        <v>0.26148937593095245</v>
      </c>
      <c r="AK90" s="15">
        <v>0.20747485720693004</v>
      </c>
      <c r="AL90" s="15">
        <v>0.55233471441115078</v>
      </c>
      <c r="AM90" s="15">
        <v>0.89773281545299333</v>
      </c>
      <c r="AN90" s="15">
        <v>0.76146814162397702</v>
      </c>
      <c r="AO90" s="15">
        <v>0.26925553216327158</v>
      </c>
      <c r="AP90" s="15">
        <v>6.3850639648716068E-2</v>
      </c>
      <c r="AQ90" s="15">
        <v>0.4311962939032572</v>
      </c>
      <c r="AR90" s="15">
        <v>0.38653719824263344</v>
      </c>
      <c r="AS90" s="15">
        <v>0.30645745823123594</v>
      </c>
      <c r="AT90" s="15">
        <v>0.64885689194566021</v>
      </c>
      <c r="AU90" s="15">
        <v>0.75530778348399963</v>
      </c>
      <c r="AV90" s="15">
        <v>0.13999791709248965</v>
      </c>
      <c r="AW90" s="15">
        <v>0.33009216238657757</v>
      </c>
      <c r="AX90" s="15">
        <v>0.60026926081317244</v>
      </c>
      <c r="AY90" s="43">
        <v>0.32709625323154212</v>
      </c>
      <c r="AZ90" s="42">
        <v>6.9710882528157825E-3</v>
      </c>
      <c r="BA90" s="15">
        <v>0.50947264670339987</v>
      </c>
      <c r="BB90" s="15">
        <v>0.61531399612972848</v>
      </c>
      <c r="BC90" s="15">
        <v>0.27405870248029451</v>
      </c>
      <c r="BD90" s="15">
        <v>0.30076008396612453</v>
      </c>
      <c r="BE90" s="15">
        <v>0.90820399743873936</v>
      </c>
      <c r="BF90" s="15">
        <v>0.26088032103577319</v>
      </c>
      <c r="BG90" s="15">
        <v>0.29424943163380923</v>
      </c>
      <c r="BH90" s="15">
        <v>0.61742115385417773</v>
      </c>
      <c r="BI90" s="15">
        <v>0.81277124365581432</v>
      </c>
      <c r="BJ90" s="15">
        <v>0.20973071500144536</v>
      </c>
      <c r="BK90" s="15">
        <v>0.41616659733622385</v>
      </c>
      <c r="BL90" s="15">
        <v>0.62930862958129097</v>
      </c>
      <c r="BM90" s="15">
        <v>0.99090132137506937</v>
      </c>
      <c r="BN90" s="15">
        <v>0.80068488992956088</v>
      </c>
      <c r="BO90" s="15">
        <v>0.20644221996501899</v>
      </c>
      <c r="BP90" s="15">
        <v>0.96288864871236512</v>
      </c>
      <c r="BQ90" s="15">
        <v>0.6735850903735886</v>
      </c>
      <c r="BR90" s="15">
        <v>0.39580090980822802</v>
      </c>
      <c r="BS90" s="15">
        <v>0.27469563357450544</v>
      </c>
      <c r="BT90" s="15">
        <v>2.002428226023889E-2</v>
      </c>
      <c r="BU90" s="15">
        <v>0.90423597167728709</v>
      </c>
      <c r="BV90" s="15">
        <v>0.93179988307716499</v>
      </c>
      <c r="BW90" s="15">
        <v>0.19809874436148667</v>
      </c>
      <c r="BX90" s="43">
        <v>0.18393334030148334</v>
      </c>
    </row>
    <row r="91" spans="1:76" s="9" customFormat="1" ht="15" customHeight="1" x14ac:dyDescent="0.35">
      <c r="A91" s="4"/>
      <c r="B91" s="42">
        <v>0.22302268181883189</v>
      </c>
      <c r="C91" s="15">
        <v>8.1337106192071906E-2</v>
      </c>
      <c r="D91" s="15">
        <v>0.21143584888914591</v>
      </c>
      <c r="E91" s="15">
        <v>0.99469084291153864</v>
      </c>
      <c r="F91" s="15">
        <v>0.14640492746181322</v>
      </c>
      <c r="G91" s="15">
        <v>0.34893950824196507</v>
      </c>
      <c r="H91" s="15">
        <v>0.75870871714619548</v>
      </c>
      <c r="I91" s="15">
        <v>0.74392665554413695</v>
      </c>
      <c r="J91" s="15">
        <v>0.40780863620419128</v>
      </c>
      <c r="K91" s="15">
        <v>0.63161636290346357</v>
      </c>
      <c r="L91" s="15">
        <v>5.9948169536193641E-2</v>
      </c>
      <c r="M91" s="15">
        <v>7.8554058676926664E-2</v>
      </c>
      <c r="N91" s="15">
        <v>0.75299332617293335</v>
      </c>
      <c r="O91" s="15">
        <v>0.31850496172904152</v>
      </c>
      <c r="P91" s="15">
        <v>1.910420836311677E-2</v>
      </c>
      <c r="Q91" s="15">
        <v>0.17798736255437508</v>
      </c>
      <c r="R91" s="15">
        <v>0.46941312277706004</v>
      </c>
      <c r="S91" s="15">
        <v>0.26454619056317641</v>
      </c>
      <c r="T91" s="15">
        <v>7.5596869255491805E-2</v>
      </c>
      <c r="U91" s="15">
        <v>0.73989153471462399</v>
      </c>
      <c r="V91" s="15">
        <v>0.35633429886583778</v>
      </c>
      <c r="W91" s="15">
        <v>0.52662059598699529</v>
      </c>
      <c r="X91" s="15">
        <v>0.63174966309869551</v>
      </c>
      <c r="Y91" s="15">
        <v>0.65774045634469946</v>
      </c>
      <c r="Z91" s="43">
        <v>0.84566468712892184</v>
      </c>
      <c r="AA91" s="42">
        <v>0.80721425078438791</v>
      </c>
      <c r="AB91" s="15">
        <v>0.42019038467673187</v>
      </c>
      <c r="AC91" s="15">
        <v>0.48615059603553035</v>
      </c>
      <c r="AD91" s="15">
        <v>0.41723983821447641</v>
      </c>
      <c r="AE91" s="15">
        <v>0.20836011589545289</v>
      </c>
      <c r="AF91" s="15">
        <v>0.71967585381104826</v>
      </c>
      <c r="AG91" s="15">
        <v>0.61260162165446075</v>
      </c>
      <c r="AH91" s="15">
        <v>0.86359537575373835</v>
      </c>
      <c r="AI91" s="15">
        <v>0.19754462160950437</v>
      </c>
      <c r="AJ91" s="15">
        <v>0.12107688538631778</v>
      </c>
      <c r="AK91" s="15">
        <v>0.35114393584745629</v>
      </c>
      <c r="AL91" s="15">
        <v>0.43419948411581799</v>
      </c>
      <c r="AM91" s="15">
        <v>0.78625918729207267</v>
      </c>
      <c r="AN91" s="15">
        <v>0.28656526208203159</v>
      </c>
      <c r="AO91" s="15">
        <v>0.7233523634731549</v>
      </c>
      <c r="AP91" s="15">
        <v>0.31620732494105541</v>
      </c>
      <c r="AQ91" s="15">
        <v>0.40125327135262234</v>
      </c>
      <c r="AR91" s="15">
        <v>0.44815559799631444</v>
      </c>
      <c r="AS91" s="15">
        <v>2.5522100309869233E-2</v>
      </c>
      <c r="AT91" s="15">
        <v>0.38747438385295196</v>
      </c>
      <c r="AU91" s="15">
        <v>0.68762248633616685</v>
      </c>
      <c r="AV91" s="15">
        <v>0.80194279130741608</v>
      </c>
      <c r="AW91" s="15">
        <v>0.27875737088436503</v>
      </c>
      <c r="AX91" s="15">
        <v>0.87234486316002524</v>
      </c>
      <c r="AY91" s="43">
        <v>0.73402537787281008</v>
      </c>
      <c r="AZ91" s="42">
        <v>0.26757368425306249</v>
      </c>
      <c r="BA91" s="15">
        <v>0.72256440492982787</v>
      </c>
      <c r="BB91" s="15">
        <v>0.71894516160276645</v>
      </c>
      <c r="BC91" s="15">
        <v>0.69827771658189142</v>
      </c>
      <c r="BD91" s="15">
        <v>2.215624283525075E-2</v>
      </c>
      <c r="BE91" s="15">
        <v>0.11308633476019769</v>
      </c>
      <c r="BF91" s="15">
        <v>0.81092357483881794</v>
      </c>
      <c r="BG91" s="15">
        <v>6.0846436218177646E-2</v>
      </c>
      <c r="BH91" s="15">
        <v>0.12350546276635066</v>
      </c>
      <c r="BI91" s="15">
        <v>0.1796070102443571</v>
      </c>
      <c r="BJ91" s="15">
        <v>0.58726956236342898</v>
      </c>
      <c r="BK91" s="15">
        <v>5.381197577132546E-2</v>
      </c>
      <c r="BL91" s="15">
        <v>0.78291396075291786</v>
      </c>
      <c r="BM91" s="15">
        <v>0.22616189746895854</v>
      </c>
      <c r="BN91" s="15">
        <v>0.84313187946477763</v>
      </c>
      <c r="BO91" s="15">
        <v>0.52483131759099289</v>
      </c>
      <c r="BP91" s="15">
        <v>0.40772219951734834</v>
      </c>
      <c r="BQ91" s="15">
        <v>0.48199840689896456</v>
      </c>
      <c r="BR91" s="15">
        <v>1.687742939222836E-2</v>
      </c>
      <c r="BS91" s="15">
        <v>0.94370790720773601</v>
      </c>
      <c r="BT91" s="15">
        <v>0.25626673457913529</v>
      </c>
      <c r="BU91" s="15">
        <v>0.64492574547081283</v>
      </c>
      <c r="BV91" s="15">
        <v>0.3949068028434386</v>
      </c>
      <c r="BW91" s="15">
        <v>0.82577899315030634</v>
      </c>
      <c r="BX91" s="43">
        <v>0.95809461675077789</v>
      </c>
    </row>
    <row r="92" spans="1:76" s="9" customFormat="1" ht="15" customHeight="1" x14ac:dyDescent="0.35">
      <c r="A92" s="4"/>
      <c r="B92" s="42">
        <v>0.68592470479635659</v>
      </c>
      <c r="C92" s="15">
        <v>0.92477947013695505</v>
      </c>
      <c r="D92" s="15">
        <v>0.11419884731755248</v>
      </c>
      <c r="E92" s="15">
        <v>0.30058322443507668</v>
      </c>
      <c r="F92" s="15">
        <v>0.48032480218686813</v>
      </c>
      <c r="G92" s="15">
        <v>0.16578318289862648</v>
      </c>
      <c r="H92" s="15">
        <v>0.55134620484954344</v>
      </c>
      <c r="I92" s="15">
        <v>7.9285273312754811E-2</v>
      </c>
      <c r="J92" s="15">
        <v>1.0165325462283104E-2</v>
      </c>
      <c r="K92" s="15">
        <v>0.9786378833056808</v>
      </c>
      <c r="L92" s="15">
        <v>0.70728820375199541</v>
      </c>
      <c r="M92" s="15">
        <v>0.53207387338622836</v>
      </c>
      <c r="N92" s="15">
        <v>2.8743146748949289E-2</v>
      </c>
      <c r="O92" s="15">
        <v>0.11832611698970152</v>
      </c>
      <c r="P92" s="15">
        <v>0.14581564698314886</v>
      </c>
      <c r="Q92" s="15">
        <v>0.32013650617727141</v>
      </c>
      <c r="R92" s="15">
        <v>0.83832892544346793</v>
      </c>
      <c r="S92" s="15">
        <v>0.32930073088427303</v>
      </c>
      <c r="T92" s="15">
        <v>0.67794359531653192</v>
      </c>
      <c r="U92" s="15">
        <v>0.95604114848538468</v>
      </c>
      <c r="V92" s="15">
        <v>0.10740847166583634</v>
      </c>
      <c r="W92" s="15">
        <v>7.1551291695314156E-2</v>
      </c>
      <c r="X92" s="15">
        <v>0.2391772076248877</v>
      </c>
      <c r="Y92" s="15">
        <v>0.96647260907433508</v>
      </c>
      <c r="Z92" s="43">
        <v>0.16691693437235988</v>
      </c>
      <c r="AA92" s="42">
        <v>0.50828584656255815</v>
      </c>
      <c r="AB92" s="15">
        <v>0.24195665996661919</v>
      </c>
      <c r="AC92" s="15">
        <v>0.14993930133523803</v>
      </c>
      <c r="AD92" s="15">
        <v>0.96428478931453343</v>
      </c>
      <c r="AE92" s="15">
        <v>0.47815492911991475</v>
      </c>
      <c r="AF92" s="15">
        <v>0.68688217953305075</v>
      </c>
      <c r="AG92" s="15">
        <v>0.10682056844960208</v>
      </c>
      <c r="AH92" s="15">
        <v>0.41550474813972449</v>
      </c>
      <c r="AI92" s="15">
        <v>0.23890636459423953</v>
      </c>
      <c r="AJ92" s="15">
        <v>0.30683358820788409</v>
      </c>
      <c r="AK92" s="15">
        <v>0.81189513547126158</v>
      </c>
      <c r="AL92" s="15">
        <v>2.1712149459383823E-2</v>
      </c>
      <c r="AM92" s="15">
        <v>0.29655436187857021</v>
      </c>
      <c r="AN92" s="15">
        <v>0.38640413222650882</v>
      </c>
      <c r="AO92" s="15">
        <v>0.90507497058133268</v>
      </c>
      <c r="AP92" s="15">
        <v>0.59608675964564239</v>
      </c>
      <c r="AQ92" s="15">
        <v>0.46894851953525285</v>
      </c>
      <c r="AR92" s="15">
        <v>0.51540772607016516</v>
      </c>
      <c r="AS92" s="15">
        <v>0.50616800332326051</v>
      </c>
      <c r="AT92" s="15">
        <v>0.46620167842016946</v>
      </c>
      <c r="AU92" s="15">
        <v>0.92712851699538912</v>
      </c>
      <c r="AV92" s="15">
        <v>0.25698072500170743</v>
      </c>
      <c r="AW92" s="15">
        <v>0.19286036981007182</v>
      </c>
      <c r="AX92" s="15">
        <v>0.66639338943916715</v>
      </c>
      <c r="AY92" s="43">
        <v>0.36136841067369174</v>
      </c>
      <c r="AZ92" s="42">
        <v>0.45012280066037047</v>
      </c>
      <c r="BA92" s="15">
        <v>0.40466941286497227</v>
      </c>
      <c r="BB92" s="15">
        <v>0.72338423603545843</v>
      </c>
      <c r="BC92" s="15">
        <v>0.30832621359528589</v>
      </c>
      <c r="BD92" s="15">
        <v>0.27600498314125332</v>
      </c>
      <c r="BE92" s="15">
        <v>0.60147408959946702</v>
      </c>
      <c r="BF92" s="15">
        <v>0.41470816882333794</v>
      </c>
      <c r="BG92" s="15">
        <v>0.61223799201661311</v>
      </c>
      <c r="BH92" s="15">
        <v>0.87548378076295663</v>
      </c>
      <c r="BI92" s="15">
        <v>0.63738842952983499</v>
      </c>
      <c r="BJ92" s="15">
        <v>0.46165211488453983</v>
      </c>
      <c r="BK92" s="15">
        <v>0.24342003663748202</v>
      </c>
      <c r="BL92" s="15">
        <v>0.11227622979266294</v>
      </c>
      <c r="BM92" s="15">
        <v>0.5168202494192855</v>
      </c>
      <c r="BN92" s="15">
        <v>0.9616104025992086</v>
      </c>
      <c r="BO92" s="15">
        <v>0.27844037935105237</v>
      </c>
      <c r="BP92" s="15">
        <v>0.22319060673611313</v>
      </c>
      <c r="BQ92" s="15">
        <v>0.32506637497234003</v>
      </c>
      <c r="BR92" s="15">
        <v>0.86022274015704048</v>
      </c>
      <c r="BS92" s="15">
        <v>0.82824682365673319</v>
      </c>
      <c r="BT92" s="15">
        <v>0.83322366142980264</v>
      </c>
      <c r="BU92" s="15">
        <v>0.90420387514115619</v>
      </c>
      <c r="BV92" s="15">
        <v>0.31198750561950839</v>
      </c>
      <c r="BW92" s="15">
        <v>0.37238391128051707</v>
      </c>
      <c r="BX92" s="43">
        <v>0.96554459437927131</v>
      </c>
    </row>
    <row r="93" spans="1:76" s="9" customFormat="1" ht="15" customHeight="1" x14ac:dyDescent="0.35">
      <c r="A93" s="4"/>
      <c r="B93" s="42">
        <v>0.40528769377334295</v>
      </c>
      <c r="C93" s="15">
        <v>0.74502205718167436</v>
      </c>
      <c r="D93" s="15">
        <v>2.1158676049096714E-3</v>
      </c>
      <c r="E93" s="15">
        <v>0.42464303868629105</v>
      </c>
      <c r="F93" s="15">
        <v>1.4529610162133166E-2</v>
      </c>
      <c r="G93" s="15">
        <v>0.22479591642480179</v>
      </c>
      <c r="H93" s="15">
        <v>0.10990553975135664</v>
      </c>
      <c r="I93" s="15">
        <v>0.54391092601327462</v>
      </c>
      <c r="J93" s="15">
        <v>0.51505132369873052</v>
      </c>
      <c r="K93" s="15">
        <v>3.7585476339216162E-2</v>
      </c>
      <c r="L93" s="15">
        <v>0.48250774944605102</v>
      </c>
      <c r="M93" s="15">
        <v>0.10580076253295667</v>
      </c>
      <c r="N93" s="15">
        <v>0.27216968832236088</v>
      </c>
      <c r="O93" s="15">
        <v>0.89878595714021636</v>
      </c>
      <c r="P93" s="15">
        <v>0.25567538693124481</v>
      </c>
      <c r="Q93" s="15">
        <v>0.46984370816733034</v>
      </c>
      <c r="R93" s="15">
        <v>0.73232336040253676</v>
      </c>
      <c r="S93" s="15">
        <v>0.76710119497245333</v>
      </c>
      <c r="T93" s="15">
        <v>0.68842060364183744</v>
      </c>
      <c r="U93" s="15">
        <v>0.95850216904781571</v>
      </c>
      <c r="V93" s="15">
        <v>0.90489551648266364</v>
      </c>
      <c r="W93" s="15">
        <v>0.20646515286515887</v>
      </c>
      <c r="X93" s="15">
        <v>0.57730746173418435</v>
      </c>
      <c r="Y93" s="15">
        <v>0.41117033871423003</v>
      </c>
      <c r="Z93" s="43">
        <v>0.30244886618841749</v>
      </c>
      <c r="AA93" s="42">
        <v>0.60299455884382236</v>
      </c>
      <c r="AB93" s="15">
        <v>0.41816914774423597</v>
      </c>
      <c r="AC93" s="15">
        <v>0.97283392919186484</v>
      </c>
      <c r="AD93" s="15">
        <v>0.7581352958842541</v>
      </c>
      <c r="AE93" s="15">
        <v>0.24644267104412654</v>
      </c>
      <c r="AF93" s="15">
        <v>0.1720933484490963</v>
      </c>
      <c r="AG93" s="15">
        <v>0.47709416038304053</v>
      </c>
      <c r="AH93" s="15">
        <v>5.8554631784747513E-2</v>
      </c>
      <c r="AI93" s="15">
        <v>0.23884226931158747</v>
      </c>
      <c r="AJ93" s="15">
        <v>0.62348551774945959</v>
      </c>
      <c r="AK93" s="15">
        <v>0.66026856574734261</v>
      </c>
      <c r="AL93" s="15">
        <v>0.23432073348243176</v>
      </c>
      <c r="AM93" s="15">
        <v>0.36538035080777065</v>
      </c>
      <c r="AN93" s="15">
        <v>0.24788756849324589</v>
      </c>
      <c r="AO93" s="15">
        <v>0.85511884528173443</v>
      </c>
      <c r="AP93" s="15">
        <v>0.52945747799180753</v>
      </c>
      <c r="AQ93" s="15">
        <v>0.30384923091747895</v>
      </c>
      <c r="AR93" s="15">
        <v>0.74480031510876354</v>
      </c>
      <c r="AS93" s="15">
        <v>0.25457523359251322</v>
      </c>
      <c r="AT93" s="15">
        <v>0.61038478706415866</v>
      </c>
      <c r="AU93" s="15">
        <v>0.19084260343749082</v>
      </c>
      <c r="AV93" s="15">
        <v>6.2467230339906754E-2</v>
      </c>
      <c r="AW93" s="15">
        <v>0.40213944105452937</v>
      </c>
      <c r="AX93" s="15">
        <v>0.8560810163303687</v>
      </c>
      <c r="AY93" s="43">
        <v>0.3795817735624134</v>
      </c>
      <c r="AZ93" s="42">
        <v>0.29875199243846395</v>
      </c>
      <c r="BA93" s="15">
        <v>0.26020039981753151</v>
      </c>
      <c r="BB93" s="15">
        <v>0.24137388247375269</v>
      </c>
      <c r="BC93" s="15">
        <v>0.34162269005889589</v>
      </c>
      <c r="BD93" s="15">
        <v>9.8084439659310574E-2</v>
      </c>
      <c r="BE93" s="15">
        <v>0.88147775805516249</v>
      </c>
      <c r="BF93" s="15">
        <v>0.18281743017633156</v>
      </c>
      <c r="BG93" s="15">
        <v>0.59728795640750854</v>
      </c>
      <c r="BH93" s="15">
        <v>0.91632717286556553</v>
      </c>
      <c r="BI93" s="15">
        <v>0.16490407270279084</v>
      </c>
      <c r="BJ93" s="15">
        <v>0.27463329907035716</v>
      </c>
      <c r="BK93" s="15">
        <v>0.83324566870072669</v>
      </c>
      <c r="BL93" s="15">
        <v>0.51214223092722821</v>
      </c>
      <c r="BM93" s="15">
        <v>0.15998174229566109</v>
      </c>
      <c r="BN93" s="15">
        <v>0.5345039303528798</v>
      </c>
      <c r="BO93" s="15">
        <v>0.79413315066818724</v>
      </c>
      <c r="BP93" s="15">
        <v>0.82825088046936846</v>
      </c>
      <c r="BQ93" s="15">
        <v>0.8337779004276199</v>
      </c>
      <c r="BR93" s="15">
        <v>0.80007676156830432</v>
      </c>
      <c r="BS93" s="15">
        <v>0.74788542329174967</v>
      </c>
      <c r="BT93" s="15">
        <v>0.7151691404101076</v>
      </c>
      <c r="BU93" s="15">
        <v>0.14216827197112414</v>
      </c>
      <c r="BV93" s="15">
        <v>0.79579899197781834</v>
      </c>
      <c r="BW93" s="15">
        <v>0.67587682974518459</v>
      </c>
      <c r="BX93" s="43">
        <v>0.69540040989543317</v>
      </c>
    </row>
    <row r="94" spans="1:76" s="9" customFormat="1" ht="15" customHeight="1" x14ac:dyDescent="0.35">
      <c r="A94" s="4"/>
      <c r="B94" s="42">
        <v>2.5340966312731306E-2</v>
      </c>
      <c r="C94" s="15">
        <v>0.96466403289177505</v>
      </c>
      <c r="D94" s="15">
        <v>0.42749287560442262</v>
      </c>
      <c r="E94" s="15">
        <v>0.15629715075039252</v>
      </c>
      <c r="F94" s="15">
        <v>0.25328640168284355</v>
      </c>
      <c r="G94" s="15">
        <v>0.30149100022093955</v>
      </c>
      <c r="H94" s="15">
        <v>0.49225069889265605</v>
      </c>
      <c r="I94" s="15">
        <v>0.37764707236753758</v>
      </c>
      <c r="J94" s="15">
        <v>0.31296190712946392</v>
      </c>
      <c r="K94" s="15">
        <v>0.48411453178693431</v>
      </c>
      <c r="L94" s="15">
        <v>0.26851072008780663</v>
      </c>
      <c r="M94" s="15">
        <v>0.32795174305605113</v>
      </c>
      <c r="N94" s="15">
        <v>1.0590900929880132E-2</v>
      </c>
      <c r="O94" s="15">
        <v>0.54523669196299751</v>
      </c>
      <c r="P94" s="15">
        <v>7.1260586249553004E-3</v>
      </c>
      <c r="Q94" s="15">
        <v>5.0593048039491384E-2</v>
      </c>
      <c r="R94" s="15">
        <v>0.5210599058119193</v>
      </c>
      <c r="S94" s="15">
        <v>0.2138581890127913</v>
      </c>
      <c r="T94" s="15">
        <v>0.6109342893510491</v>
      </c>
      <c r="U94" s="15">
        <v>0.18444923368007293</v>
      </c>
      <c r="V94" s="15">
        <v>0.79501873235918474</v>
      </c>
      <c r="W94" s="15">
        <v>0.27738834306493021</v>
      </c>
      <c r="X94" s="15">
        <v>0.80788702984905636</v>
      </c>
      <c r="Y94" s="15">
        <v>0.20255032050996347</v>
      </c>
      <c r="Z94" s="43">
        <v>0.57543717761929691</v>
      </c>
      <c r="AA94" s="42">
        <v>0.11099766974846215</v>
      </c>
      <c r="AB94" s="15">
        <v>0.44020174152554814</v>
      </c>
      <c r="AC94" s="15">
        <v>0.32295199254514562</v>
      </c>
      <c r="AD94" s="15">
        <v>0.43461069013934883</v>
      </c>
      <c r="AE94" s="15">
        <v>0.48935814256014809</v>
      </c>
      <c r="AF94" s="15">
        <v>6.3880871506711623E-2</v>
      </c>
      <c r="AG94" s="15">
        <v>0.68924813699169485</v>
      </c>
      <c r="AH94" s="15">
        <v>0.34797852872425705</v>
      </c>
      <c r="AI94" s="15">
        <v>0.71403051534199302</v>
      </c>
      <c r="AJ94" s="15">
        <v>0.66488475006802739</v>
      </c>
      <c r="AK94" s="15">
        <v>0.63245883928895197</v>
      </c>
      <c r="AL94" s="15">
        <v>0.23579611380990118</v>
      </c>
      <c r="AM94" s="15">
        <v>0.60654574349988677</v>
      </c>
      <c r="AN94" s="15">
        <v>9.1385575600184898E-2</v>
      </c>
      <c r="AO94" s="15">
        <v>0.82924841114310177</v>
      </c>
      <c r="AP94" s="15">
        <v>0.57908539983495855</v>
      </c>
      <c r="AQ94" s="15">
        <v>0.93644368136528044</v>
      </c>
      <c r="AR94" s="15">
        <v>0.41202635613243521</v>
      </c>
      <c r="AS94" s="15">
        <v>0.91569410090803849</v>
      </c>
      <c r="AT94" s="15">
        <v>0.68383664290222945</v>
      </c>
      <c r="AU94" s="15">
        <v>0.25722474474645451</v>
      </c>
      <c r="AV94" s="15">
        <v>0.95811660109666252</v>
      </c>
      <c r="AW94" s="15">
        <v>0.39359161704215095</v>
      </c>
      <c r="AX94" s="15">
        <v>0.48244739002394388</v>
      </c>
      <c r="AY94" s="43">
        <v>0.70260054623412138</v>
      </c>
      <c r="AZ94" s="42">
        <v>0.90031887813199285</v>
      </c>
      <c r="BA94" s="15">
        <v>0.79941964369800278</v>
      </c>
      <c r="BB94" s="15">
        <v>0.72129195652817357</v>
      </c>
      <c r="BC94" s="15">
        <v>0.68454899763156329</v>
      </c>
      <c r="BD94" s="15">
        <v>0.55010895051932474</v>
      </c>
      <c r="BE94" s="15">
        <v>0.17435246431779272</v>
      </c>
      <c r="BF94" s="15">
        <v>0.93145919685164091</v>
      </c>
      <c r="BG94" s="15">
        <v>0.38769994036233735</v>
      </c>
      <c r="BH94" s="15">
        <v>0.84628617602892642</v>
      </c>
      <c r="BI94" s="15">
        <v>0.87496512693280892</v>
      </c>
      <c r="BJ94" s="15">
        <v>8.3993367325474355E-2</v>
      </c>
      <c r="BK94" s="15">
        <v>0.56726028363079717</v>
      </c>
      <c r="BL94" s="15">
        <v>0.81272986856662854</v>
      </c>
      <c r="BM94" s="15">
        <v>0.20793415619095779</v>
      </c>
      <c r="BN94" s="15">
        <v>4.0440211715593311E-3</v>
      </c>
      <c r="BO94" s="15">
        <v>0.95804811941635226</v>
      </c>
      <c r="BP94" s="15">
        <v>2.6532388798260698E-2</v>
      </c>
      <c r="BQ94" s="15">
        <v>0.48766953622775377</v>
      </c>
      <c r="BR94" s="15">
        <v>0.14258758038828623</v>
      </c>
      <c r="BS94" s="15">
        <v>0.60362089330950741</v>
      </c>
      <c r="BT94" s="15">
        <v>0.57636123686840857</v>
      </c>
      <c r="BU94" s="15">
        <v>0.90805933766044011</v>
      </c>
      <c r="BV94" s="15">
        <v>0.99780163993789561</v>
      </c>
      <c r="BW94" s="15">
        <v>0.26975143786140698</v>
      </c>
      <c r="BX94" s="43">
        <v>0.55321671025228447</v>
      </c>
    </row>
    <row r="95" spans="1:76" s="9" customFormat="1" ht="15" customHeight="1" x14ac:dyDescent="0.35">
      <c r="A95" s="4"/>
      <c r="B95" s="42">
        <v>0.44309715137797867</v>
      </c>
      <c r="C95" s="15">
        <v>0.13396607500161473</v>
      </c>
      <c r="D95" s="15">
        <v>0.59444495736677172</v>
      </c>
      <c r="E95" s="15">
        <v>0.27202705272992345</v>
      </c>
      <c r="F95" s="15">
        <v>0.71020442558969277</v>
      </c>
      <c r="G95" s="15">
        <v>0.41492696184140021</v>
      </c>
      <c r="H95" s="15">
        <v>0.87917239871101649</v>
      </c>
      <c r="I95" s="15">
        <v>0.36235832011354008</v>
      </c>
      <c r="J95" s="15">
        <v>0.91051103818202361</v>
      </c>
      <c r="K95" s="15">
        <v>9.8184450567818105E-2</v>
      </c>
      <c r="L95" s="15">
        <v>0.52475850471937435</v>
      </c>
      <c r="M95" s="15">
        <v>0.21917054699724703</v>
      </c>
      <c r="N95" s="15">
        <v>0.21931616099997786</v>
      </c>
      <c r="O95" s="15">
        <v>0.80071231892288386</v>
      </c>
      <c r="P95" s="15">
        <v>0.74861985253394259</v>
      </c>
      <c r="Q95" s="15">
        <v>0.18744436211307358</v>
      </c>
      <c r="R95" s="15">
        <v>9.9810290109247801E-2</v>
      </c>
      <c r="S95" s="15">
        <v>0.58831865434191599</v>
      </c>
      <c r="T95" s="15">
        <v>0.97676192334068901</v>
      </c>
      <c r="U95" s="15">
        <v>0.4431576443613634</v>
      </c>
      <c r="V95" s="15">
        <v>0.59348786890118543</v>
      </c>
      <c r="W95" s="15">
        <v>0.69961367102229233</v>
      </c>
      <c r="X95" s="15">
        <v>0.97178523794756266</v>
      </c>
      <c r="Y95" s="15">
        <v>0.32714565423027719</v>
      </c>
      <c r="Z95" s="43">
        <v>0.75523757180615347</v>
      </c>
      <c r="AA95" s="42">
        <v>6.7093643826385718E-2</v>
      </c>
      <c r="AB95" s="15">
        <v>0.82472368243149585</v>
      </c>
      <c r="AC95" s="15">
        <v>0.27167627853273391</v>
      </c>
      <c r="AD95" s="15">
        <v>1.82214502141127E-2</v>
      </c>
      <c r="AE95" s="15">
        <v>0.59278793996264789</v>
      </c>
      <c r="AF95" s="15">
        <v>0.88887044608462096</v>
      </c>
      <c r="AG95" s="15">
        <v>0.51629396891744606</v>
      </c>
      <c r="AH95" s="15">
        <v>0.80331033643155991</v>
      </c>
      <c r="AI95" s="15">
        <v>0.48273759069822242</v>
      </c>
      <c r="AJ95" s="15">
        <v>0.65046548536539317</v>
      </c>
      <c r="AK95" s="15">
        <v>0.9743263857971779</v>
      </c>
      <c r="AL95" s="15">
        <v>0.3054353089318359</v>
      </c>
      <c r="AM95" s="15">
        <v>0.16300744081060869</v>
      </c>
      <c r="AN95" s="15">
        <v>0.78640942026812521</v>
      </c>
      <c r="AO95" s="15">
        <v>0.23603389766874228</v>
      </c>
      <c r="AP95" s="15">
        <v>0.69442414889396542</v>
      </c>
      <c r="AQ95" s="15">
        <v>0.99652599269561615</v>
      </c>
      <c r="AR95" s="15">
        <v>0.71407211146584915</v>
      </c>
      <c r="AS95" s="15">
        <v>0.19222094276170731</v>
      </c>
      <c r="AT95" s="15">
        <v>0.88203486856016822</v>
      </c>
      <c r="AU95" s="15">
        <v>0.22383146629716544</v>
      </c>
      <c r="AV95" s="15">
        <v>4.6974784623242782E-2</v>
      </c>
      <c r="AW95" s="15">
        <v>0.60937347878840376</v>
      </c>
      <c r="AX95" s="15">
        <v>0.80394048302548848</v>
      </c>
      <c r="AY95" s="43">
        <v>0.71702988982714966</v>
      </c>
      <c r="AZ95" s="42">
        <v>0.60333947554882583</v>
      </c>
      <c r="BA95" s="15">
        <v>0.81462925845303547</v>
      </c>
      <c r="BB95" s="15">
        <v>0.58218654644093115</v>
      </c>
      <c r="BC95" s="15">
        <v>0.69563348504184697</v>
      </c>
      <c r="BD95" s="15">
        <v>0.44760606659733648</v>
      </c>
      <c r="BE95" s="15">
        <v>6.178632788767946E-2</v>
      </c>
      <c r="BF95" s="15">
        <v>0.70121450092596338</v>
      </c>
      <c r="BG95" s="15">
        <v>1.1264877873756074E-2</v>
      </c>
      <c r="BH95" s="15">
        <v>0.18849397132512236</v>
      </c>
      <c r="BI95" s="15">
        <v>0.66180237788228102</v>
      </c>
      <c r="BJ95" s="15">
        <v>0.898018947643065</v>
      </c>
      <c r="BK95" s="15">
        <v>0.57302616418640628</v>
      </c>
      <c r="BL95" s="15">
        <v>0.4238710929768098</v>
      </c>
      <c r="BM95" s="15">
        <v>0.50524348725950985</v>
      </c>
      <c r="BN95" s="15">
        <v>0.70784133646238823</v>
      </c>
      <c r="BO95" s="15">
        <v>0.61670054913861772</v>
      </c>
      <c r="BP95" s="15">
        <v>0.37823373948188077</v>
      </c>
      <c r="BQ95" s="15">
        <v>0.98969909389188293</v>
      </c>
      <c r="BR95" s="15">
        <v>0.13362595859149373</v>
      </c>
      <c r="BS95" s="15">
        <v>0.98946124465861751</v>
      </c>
      <c r="BT95" s="15">
        <v>7.8479811165041768E-2</v>
      </c>
      <c r="BU95" s="15">
        <v>0.4425537642121975</v>
      </c>
      <c r="BV95" s="15">
        <v>0.67571219635521884</v>
      </c>
      <c r="BW95" s="15">
        <v>9.8705494279826111E-2</v>
      </c>
      <c r="BX95" s="43">
        <v>0.16542279865957121</v>
      </c>
    </row>
    <row r="96" spans="1:76" s="9" customFormat="1" ht="15" customHeight="1" x14ac:dyDescent="0.35">
      <c r="A96" s="4"/>
      <c r="B96" s="42">
        <v>0.77547231914732784</v>
      </c>
      <c r="C96" s="15">
        <v>0.70776836530971043</v>
      </c>
      <c r="D96" s="15">
        <v>0.8772090042077535</v>
      </c>
      <c r="E96" s="15">
        <v>0.14027535695812099</v>
      </c>
      <c r="F96" s="15">
        <v>0.29993013604327601</v>
      </c>
      <c r="G96" s="15">
        <v>8.6776147996124986E-2</v>
      </c>
      <c r="H96" s="15">
        <v>6.0494238080565976E-2</v>
      </c>
      <c r="I96" s="15">
        <v>0.64211410200755215</v>
      </c>
      <c r="J96" s="15">
        <v>0.98564394751674256</v>
      </c>
      <c r="K96" s="15">
        <v>0.51939582264496686</v>
      </c>
      <c r="L96" s="15">
        <v>0.32356919157389363</v>
      </c>
      <c r="M96" s="15">
        <v>0.59654985557883633</v>
      </c>
      <c r="N96" s="15">
        <v>3.3110511516827867E-2</v>
      </c>
      <c r="O96" s="15">
        <v>0.86011127104269558</v>
      </c>
      <c r="P96" s="15">
        <v>0.8136438832770756</v>
      </c>
      <c r="Q96" s="15">
        <v>0.77603265520905218</v>
      </c>
      <c r="R96" s="15">
        <v>0.84692734173552975</v>
      </c>
      <c r="S96" s="15">
        <v>0.59979465887187544</v>
      </c>
      <c r="T96" s="15">
        <v>0.56467126582705018</v>
      </c>
      <c r="U96" s="15">
        <v>0.38545413317144894</v>
      </c>
      <c r="V96" s="15">
        <v>0.14489063413599235</v>
      </c>
      <c r="W96" s="15">
        <v>0.20528950064089768</v>
      </c>
      <c r="X96" s="15">
        <v>0.43419634100966509</v>
      </c>
      <c r="Y96" s="15">
        <v>0.23384687007966276</v>
      </c>
      <c r="Z96" s="43">
        <v>0.90720404516068254</v>
      </c>
      <c r="AA96" s="42">
        <v>6.6112375279495095E-2</v>
      </c>
      <c r="AB96" s="15">
        <v>0.2362784162819237</v>
      </c>
      <c r="AC96" s="15">
        <v>0.88419866607542363</v>
      </c>
      <c r="AD96" s="15">
        <v>0.93522990983348975</v>
      </c>
      <c r="AE96" s="15">
        <v>0.87165704251098708</v>
      </c>
      <c r="AF96" s="15">
        <v>5.1469058105054422E-2</v>
      </c>
      <c r="AG96" s="15">
        <v>0.80337102569648011</v>
      </c>
      <c r="AH96" s="15">
        <v>0.40289889675054402</v>
      </c>
      <c r="AI96" s="15">
        <v>0.15114376663170281</v>
      </c>
      <c r="AJ96" s="15">
        <v>0.66595817418817194</v>
      </c>
      <c r="AK96" s="15">
        <v>0.86926247791977695</v>
      </c>
      <c r="AL96" s="15">
        <v>0.43437963087555431</v>
      </c>
      <c r="AM96" s="15">
        <v>2.1455933878131161E-2</v>
      </c>
      <c r="AN96" s="15">
        <v>0.65331643885772694</v>
      </c>
      <c r="AO96" s="15">
        <v>0.18838120476071019</v>
      </c>
      <c r="AP96" s="15">
        <v>0.80295090144281389</v>
      </c>
      <c r="AQ96" s="15">
        <v>0.13749719656302051</v>
      </c>
      <c r="AR96" s="15">
        <v>0.44194578173655241</v>
      </c>
      <c r="AS96" s="15">
        <v>0.8924318459497399</v>
      </c>
      <c r="AT96" s="15">
        <v>0.48326710787334326</v>
      </c>
      <c r="AU96" s="15">
        <v>0.38726598035956361</v>
      </c>
      <c r="AV96" s="15">
        <v>0.56594985371988815</v>
      </c>
      <c r="AW96" s="15">
        <v>0.43877228851179662</v>
      </c>
      <c r="AX96" s="15">
        <v>0.72983739802993464</v>
      </c>
      <c r="AY96" s="43">
        <v>0.80690849560651479</v>
      </c>
      <c r="AZ96" s="42">
        <v>0.49866518147619543</v>
      </c>
      <c r="BA96" s="15">
        <v>0.33911660967601043</v>
      </c>
      <c r="BB96" s="15">
        <v>0.48352636251530268</v>
      </c>
      <c r="BC96" s="15">
        <v>0.58108197533565775</v>
      </c>
      <c r="BD96" s="15">
        <v>0.63848134701048787</v>
      </c>
      <c r="BE96" s="15">
        <v>0.5682119678411659</v>
      </c>
      <c r="BF96" s="15">
        <v>0.1325931054941043</v>
      </c>
      <c r="BG96" s="15">
        <v>0.10091739157299229</v>
      </c>
      <c r="BH96" s="15">
        <v>0.7881372796122641</v>
      </c>
      <c r="BI96" s="15">
        <v>0.22127736734235692</v>
      </c>
      <c r="BJ96" s="15">
        <v>0.25659363799882817</v>
      </c>
      <c r="BK96" s="15">
        <v>0.71892189137650742</v>
      </c>
      <c r="BL96" s="15">
        <v>0.81192772858217754</v>
      </c>
      <c r="BM96" s="15">
        <v>0.5286651515194799</v>
      </c>
      <c r="BN96" s="15">
        <v>0.17738529123061364</v>
      </c>
      <c r="BO96" s="15">
        <v>0.27106768807441917</v>
      </c>
      <c r="BP96" s="15">
        <v>0.87075059647130693</v>
      </c>
      <c r="BQ96" s="15">
        <v>0.96131588830631953</v>
      </c>
      <c r="BR96" s="15">
        <v>0.15523047742277707</v>
      </c>
      <c r="BS96" s="15">
        <v>0.18010889099188088</v>
      </c>
      <c r="BT96" s="15">
        <v>0.92883728435564827</v>
      </c>
      <c r="BU96" s="15">
        <v>0.13368387021341899</v>
      </c>
      <c r="BV96" s="15">
        <v>0.5357591000841414</v>
      </c>
      <c r="BW96" s="15">
        <v>0.2534312108602228</v>
      </c>
      <c r="BX96" s="43">
        <v>0.69405395511796486</v>
      </c>
    </row>
    <row r="97" spans="1:76" s="9" customFormat="1" ht="15" customHeight="1" x14ac:dyDescent="0.35">
      <c r="A97" s="4"/>
      <c r="B97" s="42">
        <v>0.85737453639782002</v>
      </c>
      <c r="C97" s="15">
        <v>0.30337183408670687</v>
      </c>
      <c r="D97" s="15">
        <v>0.90628189584971719</v>
      </c>
      <c r="E97" s="15">
        <v>0.58084460196156951</v>
      </c>
      <c r="F97" s="15">
        <v>0.52514544350635417</v>
      </c>
      <c r="G97" s="15">
        <v>9.8220412614825503E-2</v>
      </c>
      <c r="H97" s="15">
        <v>0.97692492760929428</v>
      </c>
      <c r="I97" s="15">
        <v>0.85390196075820834</v>
      </c>
      <c r="J97" s="15">
        <v>0.33051300939437078</v>
      </c>
      <c r="K97" s="15">
        <v>0.62929416842352237</v>
      </c>
      <c r="L97" s="15">
        <v>0.99839797862534552</v>
      </c>
      <c r="M97" s="15">
        <v>0.44431885633121881</v>
      </c>
      <c r="N97" s="15">
        <v>0.46805667619156899</v>
      </c>
      <c r="O97" s="15">
        <v>0.19181347176903363</v>
      </c>
      <c r="P97" s="15">
        <v>0.62197685754237453</v>
      </c>
      <c r="Q97" s="15">
        <v>0.25002246779154169</v>
      </c>
      <c r="R97" s="15">
        <v>0.70071423904399799</v>
      </c>
      <c r="S97" s="15">
        <v>0.17517336644900416</v>
      </c>
      <c r="T97" s="15">
        <v>0.89926271858192774</v>
      </c>
      <c r="U97" s="15">
        <v>0.1430398926719868</v>
      </c>
      <c r="V97" s="15">
        <v>0.40613906373394915</v>
      </c>
      <c r="W97" s="15">
        <v>0.12072325082049506</v>
      </c>
      <c r="X97" s="15">
        <v>0.74096009889889303</v>
      </c>
      <c r="Y97" s="15">
        <v>0.14991983777725448</v>
      </c>
      <c r="Z97" s="43">
        <v>0.34783911014155533</v>
      </c>
      <c r="AA97" s="42">
        <v>6.257948806602931E-2</v>
      </c>
      <c r="AB97" s="15">
        <v>0.73864926380899143</v>
      </c>
      <c r="AC97" s="15">
        <v>0.85165632561097204</v>
      </c>
      <c r="AD97" s="15">
        <v>0.57711808319046876</v>
      </c>
      <c r="AE97" s="15">
        <v>0.12356012204450528</v>
      </c>
      <c r="AF97" s="15">
        <v>0.45921437730476855</v>
      </c>
      <c r="AG97" s="15">
        <v>0.94691424980977656</v>
      </c>
      <c r="AH97" s="15">
        <v>0.62273271120087104</v>
      </c>
      <c r="AI97" s="15">
        <v>0.22097481172745082</v>
      </c>
      <c r="AJ97" s="15">
        <v>0.33384178960170285</v>
      </c>
      <c r="AK97" s="15">
        <v>0.84021514479316073</v>
      </c>
      <c r="AL97" s="15">
        <v>0.10171865626048071</v>
      </c>
      <c r="AM97" s="15">
        <v>9.5695221648907758E-2</v>
      </c>
      <c r="AN97" s="15">
        <v>0.74812279816339511</v>
      </c>
      <c r="AO97" s="15">
        <v>0.48324505146738794</v>
      </c>
      <c r="AP97" s="15">
        <v>0.98190361076662724</v>
      </c>
      <c r="AQ97" s="15">
        <v>0.30287190861023416</v>
      </c>
      <c r="AR97" s="15">
        <v>0.76123195021004231</v>
      </c>
      <c r="AS97" s="15">
        <v>0.90132576724882207</v>
      </c>
      <c r="AT97" s="15">
        <v>8.3480924360531117E-2</v>
      </c>
      <c r="AU97" s="15">
        <v>0.56268305783387496</v>
      </c>
      <c r="AV97" s="15">
        <v>0.22861073589010494</v>
      </c>
      <c r="AW97" s="15">
        <v>0.43984893147664716</v>
      </c>
      <c r="AX97" s="15">
        <v>0.72779810044910231</v>
      </c>
      <c r="AY97" s="43">
        <v>0.72783942594599682</v>
      </c>
      <c r="AZ97" s="42">
        <v>0.29625168823519654</v>
      </c>
      <c r="BA97" s="15">
        <v>0.61440203234438961</v>
      </c>
      <c r="BB97" s="15">
        <v>0.91239888502941158</v>
      </c>
      <c r="BC97" s="15">
        <v>0.76095027979466556</v>
      </c>
      <c r="BD97" s="15">
        <v>0.59277517401915725</v>
      </c>
      <c r="BE97" s="15">
        <v>0.94638584672505632</v>
      </c>
      <c r="BF97" s="15">
        <v>0.37023596262833169</v>
      </c>
      <c r="BG97" s="15">
        <v>0.28639824981653461</v>
      </c>
      <c r="BH97" s="15">
        <v>0.3384234192680734</v>
      </c>
      <c r="BI97" s="15">
        <v>0.25259409721346604</v>
      </c>
      <c r="BJ97" s="15">
        <v>0.55400934316827866</v>
      </c>
      <c r="BK97" s="15">
        <v>0.95724944951852664</v>
      </c>
      <c r="BL97" s="15">
        <v>0.11809458931616434</v>
      </c>
      <c r="BM97" s="15">
        <v>0.93991094909022888</v>
      </c>
      <c r="BN97" s="15">
        <v>0.62350991868154182</v>
      </c>
      <c r="BO97" s="15">
        <v>0.44209643402785048</v>
      </c>
      <c r="BP97" s="15">
        <v>4.0649625197990313E-2</v>
      </c>
      <c r="BQ97" s="15">
        <v>8.9494126314998867E-2</v>
      </c>
      <c r="BR97" s="15">
        <v>0.20115625734902143</v>
      </c>
      <c r="BS97" s="15">
        <v>0.64539873668758041</v>
      </c>
      <c r="BT97" s="15">
        <v>0.24134333015135401</v>
      </c>
      <c r="BU97" s="15">
        <v>0.95937810983574046</v>
      </c>
      <c r="BV97" s="15">
        <v>0.55619238985038688</v>
      </c>
      <c r="BW97" s="15">
        <v>0.64965462055382617</v>
      </c>
      <c r="BX97" s="43">
        <v>0.63867222210184582</v>
      </c>
    </row>
    <row r="98" spans="1:76" s="9" customFormat="1" ht="15" customHeight="1" x14ac:dyDescent="0.35">
      <c r="A98" s="4"/>
      <c r="B98" s="42">
        <v>0.81550326306141285</v>
      </c>
      <c r="C98" s="15">
        <v>0.97543554331079341</v>
      </c>
      <c r="D98" s="15">
        <v>0.15093123215280801</v>
      </c>
      <c r="E98" s="15">
        <v>0.24419014614354495</v>
      </c>
      <c r="F98" s="15">
        <v>0.74471116692788852</v>
      </c>
      <c r="G98" s="15">
        <v>0.23313932354230948</v>
      </c>
      <c r="H98" s="15">
        <v>6.8210172641718247E-2</v>
      </c>
      <c r="I98" s="15">
        <v>0.14588015419258815</v>
      </c>
      <c r="J98" s="15">
        <v>0.89603030029020336</v>
      </c>
      <c r="K98" s="15">
        <v>5.0935795296611963E-2</v>
      </c>
      <c r="L98" s="15">
        <v>0.31916763274088289</v>
      </c>
      <c r="M98" s="15">
        <v>0.17832025070429791</v>
      </c>
      <c r="N98" s="15">
        <v>0.28880314183722122</v>
      </c>
      <c r="O98" s="15">
        <v>2.1681737326693318E-2</v>
      </c>
      <c r="P98" s="15">
        <v>0.40016740201837242</v>
      </c>
      <c r="Q98" s="15">
        <v>0.93685339324703998</v>
      </c>
      <c r="R98" s="15">
        <v>0.42431318945171703</v>
      </c>
      <c r="S98" s="15">
        <v>0.52605917020979154</v>
      </c>
      <c r="T98" s="15">
        <v>1.5398949886575863E-3</v>
      </c>
      <c r="U98" s="15">
        <v>0.8972742985083878</v>
      </c>
      <c r="V98" s="15">
        <v>0.47220746549931158</v>
      </c>
      <c r="W98" s="15">
        <v>0.95358542836638172</v>
      </c>
      <c r="X98" s="15">
        <v>0.82718940001831287</v>
      </c>
      <c r="Y98" s="15">
        <v>0.29693801459731806</v>
      </c>
      <c r="Z98" s="43">
        <v>0.82684633816677677</v>
      </c>
      <c r="AA98" s="42">
        <v>1.8216304996145571E-2</v>
      </c>
      <c r="AB98" s="15">
        <v>0.68105564337800673</v>
      </c>
      <c r="AC98" s="15">
        <v>0.80567633134812011</v>
      </c>
      <c r="AD98" s="15">
        <v>0.86590301610964215</v>
      </c>
      <c r="AE98" s="15">
        <v>0.781727083138126</v>
      </c>
      <c r="AF98" s="15">
        <v>0.37205510610072401</v>
      </c>
      <c r="AG98" s="15">
        <v>0.72306176462087823</v>
      </c>
      <c r="AH98" s="15">
        <v>0.35451138804434579</v>
      </c>
      <c r="AI98" s="15">
        <v>0.38745660659546766</v>
      </c>
      <c r="AJ98" s="15">
        <v>0.35547245211147316</v>
      </c>
      <c r="AK98" s="15">
        <v>0.73821903804407363</v>
      </c>
      <c r="AL98" s="15">
        <v>0.40137657481035571</v>
      </c>
      <c r="AM98" s="15">
        <v>0.17740471490234955</v>
      </c>
      <c r="AN98" s="15">
        <v>0.50004606478902547</v>
      </c>
      <c r="AO98" s="15">
        <v>0.28203574436718026</v>
      </c>
      <c r="AP98" s="15">
        <v>0.16691654371293663</v>
      </c>
      <c r="AQ98" s="15">
        <v>0.67611415277765674</v>
      </c>
      <c r="AR98" s="15">
        <v>0.43934777119531376</v>
      </c>
      <c r="AS98" s="15">
        <v>0.22963014350100053</v>
      </c>
      <c r="AT98" s="15">
        <v>0.76511601570936572</v>
      </c>
      <c r="AU98" s="15">
        <v>0.60763337973261133</v>
      </c>
      <c r="AV98" s="15">
        <v>0.75905085457270982</v>
      </c>
      <c r="AW98" s="15">
        <v>0.19637166537526307</v>
      </c>
      <c r="AX98" s="15">
        <v>0.82017525775101596</v>
      </c>
      <c r="AY98" s="43">
        <v>0.10661575778813315</v>
      </c>
      <c r="AZ98" s="42">
        <v>0.98533284744820537</v>
      </c>
      <c r="BA98" s="15">
        <v>0.48016131637766357</v>
      </c>
      <c r="BB98" s="15">
        <v>0.86588592865881286</v>
      </c>
      <c r="BC98" s="15">
        <v>0.25450805383720376</v>
      </c>
      <c r="BD98" s="15">
        <v>0.90174818537508028</v>
      </c>
      <c r="BE98" s="15">
        <v>0.30379771268967937</v>
      </c>
      <c r="BF98" s="15">
        <v>0.36066434238541389</v>
      </c>
      <c r="BG98" s="15">
        <v>0.76141907430264499</v>
      </c>
      <c r="BH98" s="15">
        <v>0.29432427069633638</v>
      </c>
      <c r="BI98" s="15">
        <v>0.8204002049923993</v>
      </c>
      <c r="BJ98" s="15">
        <v>0.60774543696849237</v>
      </c>
      <c r="BK98" s="15">
        <v>0.28517593460024016</v>
      </c>
      <c r="BL98" s="15">
        <v>0.44278940296184488</v>
      </c>
      <c r="BM98" s="15">
        <v>0.38376620369026904</v>
      </c>
      <c r="BN98" s="15">
        <v>0.95433773373424557</v>
      </c>
      <c r="BO98" s="15">
        <v>0.24554491918108678</v>
      </c>
      <c r="BP98" s="15">
        <v>0.93860741843607409</v>
      </c>
      <c r="BQ98" s="15">
        <v>0.14292948146833784</v>
      </c>
      <c r="BR98" s="15">
        <v>0.93066199602060862</v>
      </c>
      <c r="BS98" s="15">
        <v>0.23655356851480136</v>
      </c>
      <c r="BT98" s="15">
        <v>0.89345679078466567</v>
      </c>
      <c r="BU98" s="15">
        <v>0.59525324461608597</v>
      </c>
      <c r="BV98" s="15">
        <v>0.51036219910906611</v>
      </c>
      <c r="BW98" s="15">
        <v>1.9805524697357635E-2</v>
      </c>
      <c r="BX98" s="43">
        <v>0.87488768664353078</v>
      </c>
    </row>
    <row r="99" spans="1:76" s="9" customFormat="1" ht="15" customHeight="1" x14ac:dyDescent="0.35">
      <c r="A99" s="4"/>
      <c r="B99" s="42">
        <v>0.12751313183129376</v>
      </c>
      <c r="C99" s="15">
        <v>0.34251651276564055</v>
      </c>
      <c r="D99" s="15">
        <v>7.5027413715470392E-2</v>
      </c>
      <c r="E99" s="15">
        <v>0.23203050516234747</v>
      </c>
      <c r="F99" s="15">
        <v>0.202433723983936</v>
      </c>
      <c r="G99" s="15">
        <v>0.70731073950924817</v>
      </c>
      <c r="H99" s="15">
        <v>0.82040532661464893</v>
      </c>
      <c r="I99" s="15">
        <v>0.91235222882105727</v>
      </c>
      <c r="J99" s="15">
        <v>0.15784610561758983</v>
      </c>
      <c r="K99" s="15">
        <v>0.88573270961087935</v>
      </c>
      <c r="L99" s="15">
        <v>0.58079512512986842</v>
      </c>
      <c r="M99" s="15">
        <v>0.58121113642738453</v>
      </c>
      <c r="N99" s="15">
        <v>0.63838976440326956</v>
      </c>
      <c r="O99" s="15">
        <v>0.65277524013561994</v>
      </c>
      <c r="P99" s="15">
        <v>0.40081159807308708</v>
      </c>
      <c r="Q99" s="15">
        <v>0.16083254535956881</v>
      </c>
      <c r="R99" s="15">
        <v>0.16551601285406659</v>
      </c>
      <c r="S99" s="15">
        <v>0.21058293993930599</v>
      </c>
      <c r="T99" s="15">
        <v>0.18123383604591869</v>
      </c>
      <c r="U99" s="15">
        <v>0.18835023539311913</v>
      </c>
      <c r="V99" s="15">
        <v>0.46961551218428044</v>
      </c>
      <c r="W99" s="15">
        <v>0.2792930898542566</v>
      </c>
      <c r="X99" s="15">
        <v>0.26358896287386535</v>
      </c>
      <c r="Y99" s="15">
        <v>0.8831935215614436</v>
      </c>
      <c r="Z99" s="43">
        <v>0.77633979421467392</v>
      </c>
      <c r="AA99" s="42">
        <v>0.88222822080248819</v>
      </c>
      <c r="AB99" s="15">
        <v>0.93337363222006065</v>
      </c>
      <c r="AC99" s="15">
        <v>0.38878027285039851</v>
      </c>
      <c r="AD99" s="15">
        <v>8.2818633899102045E-2</v>
      </c>
      <c r="AE99" s="15">
        <v>0.83667146965999839</v>
      </c>
      <c r="AF99" s="15">
        <v>0.94093067885369785</v>
      </c>
      <c r="AG99" s="15">
        <v>0.24426688091659987</v>
      </c>
      <c r="AH99" s="15">
        <v>0.86508352176903403</v>
      </c>
      <c r="AI99" s="15">
        <v>0.95406499081996332</v>
      </c>
      <c r="AJ99" s="15">
        <v>0.69719440995562643</v>
      </c>
      <c r="AK99" s="15">
        <v>0.67979787798644686</v>
      </c>
      <c r="AL99" s="15">
        <v>0.60492287685902568</v>
      </c>
      <c r="AM99" s="15">
        <v>1.3672862385200157E-2</v>
      </c>
      <c r="AN99" s="15">
        <v>0.17691236333010885</v>
      </c>
      <c r="AO99" s="15">
        <v>0.5230546630559969</v>
      </c>
      <c r="AP99" s="15">
        <v>0.28228185004097761</v>
      </c>
      <c r="AQ99" s="15">
        <v>8.3350608093537004E-2</v>
      </c>
      <c r="AR99" s="15">
        <v>0.49491837937313732</v>
      </c>
      <c r="AS99" s="15">
        <v>0.46413600590272586</v>
      </c>
      <c r="AT99" s="15">
        <v>3.7632551090437727E-2</v>
      </c>
      <c r="AU99" s="15">
        <v>0.54594809555569301</v>
      </c>
      <c r="AV99" s="15">
        <v>0.98313042364707681</v>
      </c>
      <c r="AW99" s="15">
        <v>0.32864458357909365</v>
      </c>
      <c r="AX99" s="15">
        <v>0.24532127551631677</v>
      </c>
      <c r="AY99" s="43">
        <v>0.66591791616461948</v>
      </c>
      <c r="AZ99" s="42">
        <v>0.78352442111432929</v>
      </c>
      <c r="BA99" s="15">
        <v>0.67599026340927204</v>
      </c>
      <c r="BB99" s="15">
        <v>0.36439587327889678</v>
      </c>
      <c r="BC99" s="15">
        <v>0.36260322500741538</v>
      </c>
      <c r="BD99" s="15">
        <v>0.88956344819311395</v>
      </c>
      <c r="BE99" s="15">
        <v>0.75294793987600828</v>
      </c>
      <c r="BF99" s="15">
        <v>0.58898048493746769</v>
      </c>
      <c r="BG99" s="15">
        <v>0.14034143752611317</v>
      </c>
      <c r="BH99" s="15">
        <v>0.50316777058142115</v>
      </c>
      <c r="BI99" s="15">
        <v>0.82839800406472863</v>
      </c>
      <c r="BJ99" s="15">
        <v>0.91769497879350792</v>
      </c>
      <c r="BK99" s="15">
        <v>0.39598723944935754</v>
      </c>
      <c r="BL99" s="15">
        <v>0.37665233739338211</v>
      </c>
      <c r="BM99" s="15">
        <v>0.49633469314818235</v>
      </c>
      <c r="BN99" s="15">
        <v>0.75093188626353247</v>
      </c>
      <c r="BO99" s="15">
        <v>0.11368204226872891</v>
      </c>
      <c r="BP99" s="15">
        <v>0.19396740197163487</v>
      </c>
      <c r="BQ99" s="15">
        <v>0.92426917622930582</v>
      </c>
      <c r="BR99" s="15">
        <v>0.91628777405237549</v>
      </c>
      <c r="BS99" s="15">
        <v>0.76068771720776052</v>
      </c>
      <c r="BT99" s="15">
        <v>0.4336232212208333</v>
      </c>
      <c r="BU99" s="15">
        <v>5.4831152626240054E-2</v>
      </c>
      <c r="BV99" s="15">
        <v>8.4724743521632728E-2</v>
      </c>
      <c r="BW99" s="15">
        <v>0.46629316434605006</v>
      </c>
      <c r="BX99" s="43">
        <v>0.7564516632384124</v>
      </c>
    </row>
    <row r="100" spans="1:76" s="9" customFormat="1" ht="15" customHeight="1" x14ac:dyDescent="0.35">
      <c r="A100" s="4"/>
      <c r="B100" s="42">
        <v>4.1122988204714161E-2</v>
      </c>
      <c r="C100" s="15">
        <v>0.12848399914041708</v>
      </c>
      <c r="D100" s="15">
        <v>0.77331916244221632</v>
      </c>
      <c r="E100" s="15">
        <v>0.57444552102799873</v>
      </c>
      <c r="F100" s="15">
        <v>0.18837078929491047</v>
      </c>
      <c r="G100" s="15">
        <v>0.64481039690387776</v>
      </c>
      <c r="H100" s="15">
        <v>0.11932543068930923</v>
      </c>
      <c r="I100" s="15">
        <v>0.55609496649672752</v>
      </c>
      <c r="J100" s="15">
        <v>0.84197655044939301</v>
      </c>
      <c r="K100" s="15">
        <v>0.20570693085583314</v>
      </c>
      <c r="L100" s="15">
        <v>0.86716096714502566</v>
      </c>
      <c r="M100" s="15">
        <v>0.89736573872705294</v>
      </c>
      <c r="N100" s="15">
        <v>0.26878932973852487</v>
      </c>
      <c r="O100" s="15">
        <v>0.50124472137292897</v>
      </c>
      <c r="P100" s="15">
        <v>0.31926162108525102</v>
      </c>
      <c r="Q100" s="15">
        <v>8.5995240159782327E-2</v>
      </c>
      <c r="R100" s="15">
        <v>0.59587017974276069</v>
      </c>
      <c r="S100" s="15">
        <v>0.98822167301311026</v>
      </c>
      <c r="T100" s="15">
        <v>0.86522547388512416</v>
      </c>
      <c r="U100" s="15">
        <v>0.36530462560603616</v>
      </c>
      <c r="V100" s="15">
        <v>0.33759199102051352</v>
      </c>
      <c r="W100" s="15">
        <v>0.1840513045306692</v>
      </c>
      <c r="X100" s="15">
        <v>3.0596305925957412E-2</v>
      </c>
      <c r="Y100" s="15">
        <v>0.52282783101129437</v>
      </c>
      <c r="Z100" s="43">
        <v>0.93021375841620368</v>
      </c>
      <c r="AA100" s="42">
        <v>0.59757082062028777</v>
      </c>
      <c r="AB100" s="15">
        <v>0.94860046844526347</v>
      </c>
      <c r="AC100" s="15">
        <v>0.37004803560493327</v>
      </c>
      <c r="AD100" s="15">
        <v>0.39653747804753436</v>
      </c>
      <c r="AE100" s="15">
        <v>0.61027294609648908</v>
      </c>
      <c r="AF100" s="15">
        <v>0.24063778425002946</v>
      </c>
      <c r="AG100" s="15">
        <v>0.43587644995077202</v>
      </c>
      <c r="AH100" s="15">
        <v>9.3746557762295346E-2</v>
      </c>
      <c r="AI100" s="15">
        <v>0.36609334246881797</v>
      </c>
      <c r="AJ100" s="15">
        <v>0.48895724696748699</v>
      </c>
      <c r="AK100" s="15">
        <v>0.99786358452246526</v>
      </c>
      <c r="AL100" s="15">
        <v>0.83754642029978255</v>
      </c>
      <c r="AM100" s="15">
        <v>0.62760381255477404</v>
      </c>
      <c r="AN100" s="15">
        <v>9.3832290761119985E-2</v>
      </c>
      <c r="AO100" s="15">
        <v>0.58593566121053831</v>
      </c>
      <c r="AP100" s="15">
        <v>0.67850275104416458</v>
      </c>
      <c r="AQ100" s="15">
        <v>0.92389558973617603</v>
      </c>
      <c r="AR100" s="15">
        <v>8.8490498601990097E-2</v>
      </c>
      <c r="AS100" s="15">
        <v>0.57622702136632464</v>
      </c>
      <c r="AT100" s="15">
        <v>0.82367133936636927</v>
      </c>
      <c r="AU100" s="15">
        <v>0.78355634779136929</v>
      </c>
      <c r="AV100" s="15">
        <v>0.42473773471835952</v>
      </c>
      <c r="AW100" s="15">
        <v>0.60418322444732775</v>
      </c>
      <c r="AX100" s="15">
        <v>0.29384748872678745</v>
      </c>
      <c r="AY100" s="43">
        <v>0.51331337143987887</v>
      </c>
      <c r="AZ100" s="42">
        <v>0.28840393265099284</v>
      </c>
      <c r="BA100" s="15">
        <v>0.59285759839174379</v>
      </c>
      <c r="BB100" s="15">
        <v>0.84710978165423945</v>
      </c>
      <c r="BC100" s="15">
        <v>0.11245848013927473</v>
      </c>
      <c r="BD100" s="15">
        <v>0.62136655554910825</v>
      </c>
      <c r="BE100" s="15">
        <v>0.13915013493014561</v>
      </c>
      <c r="BF100" s="15">
        <v>0.3883546715126881</v>
      </c>
      <c r="BG100" s="15">
        <v>4.6808936207218821E-2</v>
      </c>
      <c r="BH100" s="15">
        <v>0.77949454610118574</v>
      </c>
      <c r="BI100" s="15">
        <v>9.197861600758106E-2</v>
      </c>
      <c r="BJ100" s="15">
        <v>0.13813414554478098</v>
      </c>
      <c r="BK100" s="15">
        <v>0.64069882752552765</v>
      </c>
      <c r="BL100" s="15">
        <v>0.30996886958337166</v>
      </c>
      <c r="BM100" s="15">
        <v>0.38485868106946075</v>
      </c>
      <c r="BN100" s="15">
        <v>0.66789769383242403</v>
      </c>
      <c r="BO100" s="15">
        <v>0.61828026664764801</v>
      </c>
      <c r="BP100" s="15">
        <v>5.8943260155841504E-2</v>
      </c>
      <c r="BQ100" s="15">
        <v>0.45537203689760064</v>
      </c>
      <c r="BR100" s="15">
        <v>0.45865175755654086</v>
      </c>
      <c r="BS100" s="15">
        <v>0.85729607903934413</v>
      </c>
      <c r="BT100" s="15">
        <v>0.40877796267526445</v>
      </c>
      <c r="BU100" s="15">
        <v>0.18733435430237311</v>
      </c>
      <c r="BV100" s="15">
        <v>0.17890629763118415</v>
      </c>
      <c r="BW100" s="15">
        <v>0.82632653476723339</v>
      </c>
      <c r="BX100" s="43">
        <v>0.83287982548882189</v>
      </c>
    </row>
    <row r="101" spans="1:76" s="9" customFormat="1" ht="15" customHeight="1" x14ac:dyDescent="0.35">
      <c r="A101" s="4"/>
      <c r="B101" s="42">
        <v>0.23084743385776063</v>
      </c>
      <c r="C101" s="15">
        <v>0.23199842628545853</v>
      </c>
      <c r="D101" s="15">
        <v>1.7749818593341349E-2</v>
      </c>
      <c r="E101" s="15">
        <v>0.35647954843135587</v>
      </c>
      <c r="F101" s="15">
        <v>0.55875232266626718</v>
      </c>
      <c r="G101" s="15">
        <v>0.12942306004397974</v>
      </c>
      <c r="H101" s="15">
        <v>0.70867400210640741</v>
      </c>
      <c r="I101" s="15">
        <v>0.8342556406797661</v>
      </c>
      <c r="J101" s="15">
        <v>0.52458898363603945</v>
      </c>
      <c r="K101" s="15">
        <v>1.9524777771114277E-2</v>
      </c>
      <c r="L101" s="15">
        <v>0.21407185267908502</v>
      </c>
      <c r="M101" s="15">
        <v>0.81531685866392201</v>
      </c>
      <c r="N101" s="15">
        <v>0.95252968478063504</v>
      </c>
      <c r="O101" s="15">
        <v>0.21928909701858845</v>
      </c>
      <c r="P101" s="15">
        <v>0.96800438415772194</v>
      </c>
      <c r="Q101" s="15">
        <v>0.5840063720165648</v>
      </c>
      <c r="R101" s="15">
        <v>0.33882009926933754</v>
      </c>
      <c r="S101" s="15">
        <v>0.24898863182440034</v>
      </c>
      <c r="T101" s="15">
        <v>0.43510648543496233</v>
      </c>
      <c r="U101" s="15">
        <v>0.10219248075024201</v>
      </c>
      <c r="V101" s="15">
        <v>7.98126328519142E-2</v>
      </c>
      <c r="W101" s="15">
        <v>0.13901472422553218</v>
      </c>
      <c r="X101" s="15">
        <v>0.99205272280458257</v>
      </c>
      <c r="Y101" s="15">
        <v>0.38788111742732378</v>
      </c>
      <c r="Z101" s="43">
        <v>0.72670509754807011</v>
      </c>
      <c r="AA101" s="42">
        <v>0.94345046869702442</v>
      </c>
      <c r="AB101" s="15">
        <v>0.26536947190865035</v>
      </c>
      <c r="AC101" s="15">
        <v>0.57047276271934033</v>
      </c>
      <c r="AD101" s="15">
        <v>3.9743961578080356E-2</v>
      </c>
      <c r="AE101" s="15">
        <v>0.44509063274174998</v>
      </c>
      <c r="AF101" s="15">
        <v>0.25077208457702449</v>
      </c>
      <c r="AG101" s="15">
        <v>7.2836957776022504E-2</v>
      </c>
      <c r="AH101" s="15">
        <v>0.51218705846440715</v>
      </c>
      <c r="AI101" s="15">
        <v>0.28277354874114158</v>
      </c>
      <c r="AJ101" s="15">
        <v>0.84950384493845232</v>
      </c>
      <c r="AK101" s="15">
        <v>0.5884470609040956</v>
      </c>
      <c r="AL101" s="15">
        <v>0.49336966099577972</v>
      </c>
      <c r="AM101" s="15">
        <v>2.8783877549122705E-2</v>
      </c>
      <c r="AN101" s="15">
        <v>0.34615431766854277</v>
      </c>
      <c r="AO101" s="15">
        <v>0.10652780507470028</v>
      </c>
      <c r="AP101" s="15">
        <v>0.87320922128369538</v>
      </c>
      <c r="AQ101" s="15">
        <v>0.44881361686127585</v>
      </c>
      <c r="AR101" s="15">
        <v>0.13205914650134065</v>
      </c>
      <c r="AS101" s="15">
        <v>0.57052897596921825</v>
      </c>
      <c r="AT101" s="15">
        <v>0.46149365217068572</v>
      </c>
      <c r="AU101" s="15">
        <v>0.35858141247563668</v>
      </c>
      <c r="AV101" s="15">
        <v>0.78801080759885844</v>
      </c>
      <c r="AW101" s="15">
        <v>0.88596183326975542</v>
      </c>
      <c r="AX101" s="15">
        <v>0.45400179095266269</v>
      </c>
      <c r="AY101" s="43">
        <v>0.45054912881225395</v>
      </c>
      <c r="AZ101" s="42">
        <v>5.679494818660813E-2</v>
      </c>
      <c r="BA101" s="15">
        <v>0.2871673605703875</v>
      </c>
      <c r="BB101" s="15">
        <v>0.95068215782815213</v>
      </c>
      <c r="BC101" s="15">
        <v>0.12979964942895583</v>
      </c>
      <c r="BD101" s="15">
        <v>0.74120757528234771</v>
      </c>
      <c r="BE101" s="15">
        <v>0.11430199734799451</v>
      </c>
      <c r="BF101" s="15">
        <v>0.40920033523320953</v>
      </c>
      <c r="BG101" s="15">
        <v>0.47799157194479691</v>
      </c>
      <c r="BH101" s="15">
        <v>0.16412510109301692</v>
      </c>
      <c r="BI101" s="15">
        <v>0.39646856954498189</v>
      </c>
      <c r="BJ101" s="15">
        <v>0.25825670119741184</v>
      </c>
      <c r="BK101" s="15">
        <v>0.27187837766450806</v>
      </c>
      <c r="BL101" s="15">
        <v>0.58597627644966355</v>
      </c>
      <c r="BM101" s="15">
        <v>0.10453258273221067</v>
      </c>
      <c r="BN101" s="15">
        <v>3.110313136415388E-2</v>
      </c>
      <c r="BO101" s="15">
        <v>0.81251985657319981</v>
      </c>
      <c r="BP101" s="15">
        <v>0.14952627235370652</v>
      </c>
      <c r="BQ101" s="15">
        <v>0.9826125361120529</v>
      </c>
      <c r="BR101" s="15">
        <v>0.91185561714426111</v>
      </c>
      <c r="BS101" s="15">
        <v>0.4719643239425646</v>
      </c>
      <c r="BT101" s="15">
        <v>0.78975496051437832</v>
      </c>
      <c r="BU101" s="15">
        <v>0.51537153698674165</v>
      </c>
      <c r="BV101" s="15">
        <v>0.97689513294616659</v>
      </c>
      <c r="BW101" s="15">
        <v>0.58316528790761213</v>
      </c>
      <c r="BX101" s="43">
        <v>0.77723554258649197</v>
      </c>
    </row>
    <row r="102" spans="1:76" s="9" customFormat="1" ht="15" customHeight="1" x14ac:dyDescent="0.35">
      <c r="A102" s="4"/>
      <c r="B102" s="42">
        <v>0.16150617253604382</v>
      </c>
      <c r="C102" s="15">
        <v>0.41346710074073756</v>
      </c>
      <c r="D102" s="15">
        <v>6.1732237893370678E-2</v>
      </c>
      <c r="E102" s="15">
        <v>0.14950001749871433</v>
      </c>
      <c r="F102" s="15">
        <v>0.88484820707232914</v>
      </c>
      <c r="G102" s="15">
        <v>0.17717677124612752</v>
      </c>
      <c r="H102" s="15">
        <v>9.6057321552501573E-2</v>
      </c>
      <c r="I102" s="15">
        <v>0.40400703486630352</v>
      </c>
      <c r="J102" s="15">
        <v>0.9924648668061713</v>
      </c>
      <c r="K102" s="15">
        <v>0.28938689372950566</v>
      </c>
      <c r="L102" s="15">
        <v>0.12737455712289214</v>
      </c>
      <c r="M102" s="15">
        <v>0.66231920721977589</v>
      </c>
      <c r="N102" s="15">
        <v>0.89618887383535373</v>
      </c>
      <c r="O102" s="15">
        <v>0.49371340839780331</v>
      </c>
      <c r="P102" s="15">
        <v>0.98956250395904777</v>
      </c>
      <c r="Q102" s="15">
        <v>0.55134100733457436</v>
      </c>
      <c r="R102" s="15">
        <v>3.4058552747909698E-2</v>
      </c>
      <c r="S102" s="15">
        <v>0.51040530627349523</v>
      </c>
      <c r="T102" s="15">
        <v>0.61653552313612647</v>
      </c>
      <c r="U102" s="15">
        <v>0.52106020544617637</v>
      </c>
      <c r="V102" s="15">
        <v>0.54776329655580691</v>
      </c>
      <c r="W102" s="15">
        <v>1.3302205864897054E-2</v>
      </c>
      <c r="X102" s="15">
        <v>0.38726965654571333</v>
      </c>
      <c r="Y102" s="15">
        <v>0.15897797495030486</v>
      </c>
      <c r="Z102" s="43">
        <v>0.41378967831650648</v>
      </c>
      <c r="AA102" s="42">
        <v>0.29983957571113795</v>
      </c>
      <c r="AB102" s="15">
        <v>0.71892743147064797</v>
      </c>
      <c r="AC102" s="15">
        <v>0.56388283845431408</v>
      </c>
      <c r="AD102" s="15">
        <v>0.31501774988667131</v>
      </c>
      <c r="AE102" s="15">
        <v>0.28537438168536355</v>
      </c>
      <c r="AF102" s="15">
        <v>0.176253843788852</v>
      </c>
      <c r="AG102" s="15">
        <v>0.12641970304051442</v>
      </c>
      <c r="AH102" s="15">
        <v>0.23353663731257079</v>
      </c>
      <c r="AI102" s="15">
        <v>0.83628588230606549</v>
      </c>
      <c r="AJ102" s="15">
        <v>0.27002507059082692</v>
      </c>
      <c r="AK102" s="15">
        <v>4.5888916779039168E-2</v>
      </c>
      <c r="AL102" s="15">
        <v>0.53611028922521531</v>
      </c>
      <c r="AM102" s="15">
        <v>0.24460608292198482</v>
      </c>
      <c r="AN102" s="15">
        <v>0.28574008672841322</v>
      </c>
      <c r="AO102" s="15">
        <v>0.38184883565187</v>
      </c>
      <c r="AP102" s="15">
        <v>0.20898354847042966</v>
      </c>
      <c r="AQ102" s="15">
        <v>0.71498490475816667</v>
      </c>
      <c r="AR102" s="15">
        <v>0.51290514086245031</v>
      </c>
      <c r="AS102" s="15">
        <v>0.60172238265482114</v>
      </c>
      <c r="AT102" s="15">
        <v>0.32654601700083352</v>
      </c>
      <c r="AU102" s="15">
        <v>0.11466861652666427</v>
      </c>
      <c r="AV102" s="15">
        <v>0.70045298593276861</v>
      </c>
      <c r="AW102" s="15">
        <v>0.55400766254925382</v>
      </c>
      <c r="AX102" s="15">
        <v>0.7479351609056436</v>
      </c>
      <c r="AY102" s="43">
        <v>0.76215730490657629</v>
      </c>
      <c r="AZ102" s="42">
        <v>0.97335404882712606</v>
      </c>
      <c r="BA102" s="15">
        <v>0.70317246674165712</v>
      </c>
      <c r="BB102" s="15">
        <v>0.50105702009603403</v>
      </c>
      <c r="BC102" s="15">
        <v>0.93031461485079081</v>
      </c>
      <c r="BD102" s="15">
        <v>0.95296645159574234</v>
      </c>
      <c r="BE102" s="15">
        <v>0.74708370802424851</v>
      </c>
      <c r="BF102" s="15">
        <v>0.44753671815615503</v>
      </c>
      <c r="BG102" s="15">
        <v>0.21271751929263416</v>
      </c>
      <c r="BH102" s="15">
        <v>0.48418839334912744</v>
      </c>
      <c r="BI102" s="15">
        <v>0.94388960599010741</v>
      </c>
      <c r="BJ102" s="15">
        <v>0.87077220929930055</v>
      </c>
      <c r="BK102" s="15">
        <v>0.92592551512138943</v>
      </c>
      <c r="BL102" s="15">
        <v>0.75681161325168211</v>
      </c>
      <c r="BM102" s="15">
        <v>0.99189838504594174</v>
      </c>
      <c r="BN102" s="15">
        <v>0.39195981232635901</v>
      </c>
      <c r="BO102" s="15">
        <v>0.51925586875163376</v>
      </c>
      <c r="BP102" s="15">
        <v>0.89539927736360347</v>
      </c>
      <c r="BQ102" s="15">
        <v>0.41650521347863056</v>
      </c>
      <c r="BR102" s="15">
        <v>0.6763463809205903</v>
      </c>
      <c r="BS102" s="15">
        <v>0.95147479996730322</v>
      </c>
      <c r="BT102" s="15">
        <v>2.258999009776852E-2</v>
      </c>
      <c r="BU102" s="15">
        <v>0.68096788142265829</v>
      </c>
      <c r="BV102" s="15">
        <v>0.5112935924694979</v>
      </c>
      <c r="BW102" s="15">
        <v>0.48661751351070792</v>
      </c>
      <c r="BX102" s="43">
        <v>0.34227104922504259</v>
      </c>
    </row>
    <row r="103" spans="1:76" s="9" customFormat="1" ht="15" customHeight="1" x14ac:dyDescent="0.35">
      <c r="A103" s="4"/>
      <c r="B103" s="42">
        <v>0.18100120422510779</v>
      </c>
      <c r="C103" s="15">
        <v>0.14638277186777937</v>
      </c>
      <c r="D103" s="15">
        <v>0.59870694821463677</v>
      </c>
      <c r="E103" s="15">
        <v>4.9973555544059245E-2</v>
      </c>
      <c r="F103" s="15">
        <v>0.44121856243608126</v>
      </c>
      <c r="G103" s="15">
        <v>0.1995028410314803</v>
      </c>
      <c r="H103" s="15">
        <v>0.73375938416476061</v>
      </c>
      <c r="I103" s="15">
        <v>0.12988393148055599</v>
      </c>
      <c r="J103" s="15">
        <v>0.1016819842403498</v>
      </c>
      <c r="K103" s="15">
        <v>2.9511667627186489E-2</v>
      </c>
      <c r="L103" s="15">
        <v>0.46227284619824638</v>
      </c>
      <c r="M103" s="15">
        <v>0.90821682764942047</v>
      </c>
      <c r="N103" s="15">
        <v>0.32805805384953557</v>
      </c>
      <c r="O103" s="15">
        <v>0.71438133544512861</v>
      </c>
      <c r="P103" s="15">
        <v>0.46367331139901447</v>
      </c>
      <c r="Q103" s="15">
        <v>4.1278265668873493E-2</v>
      </c>
      <c r="R103" s="15">
        <v>0.51664917811256827</v>
      </c>
      <c r="S103" s="15">
        <v>0.62836649241295828</v>
      </c>
      <c r="T103" s="15">
        <v>0.68214162025200253</v>
      </c>
      <c r="U103" s="15">
        <v>0.61345108010987115</v>
      </c>
      <c r="V103" s="15">
        <v>2.0416086286758617E-3</v>
      </c>
      <c r="W103" s="15">
        <v>0.20037829376135208</v>
      </c>
      <c r="X103" s="15">
        <v>0.20780687103484619</v>
      </c>
      <c r="Y103" s="15">
        <v>0.24494322156198456</v>
      </c>
      <c r="Z103" s="43">
        <v>0.62297612340027786</v>
      </c>
      <c r="AA103" s="42">
        <v>0.25658348739298931</v>
      </c>
      <c r="AB103" s="15">
        <v>0.3898020892451366</v>
      </c>
      <c r="AC103" s="15">
        <v>8.3071828633775269E-2</v>
      </c>
      <c r="AD103" s="15">
        <v>0.73279669278478898</v>
      </c>
      <c r="AE103" s="15">
        <v>0.46857320304288386</v>
      </c>
      <c r="AF103" s="15">
        <v>0.26533469535542253</v>
      </c>
      <c r="AG103" s="15">
        <v>0.66303982606096667</v>
      </c>
      <c r="AH103" s="15">
        <v>0.48111586943699092</v>
      </c>
      <c r="AI103" s="15">
        <v>0.23409547543072273</v>
      </c>
      <c r="AJ103" s="15">
        <v>0.7097922131377894</v>
      </c>
      <c r="AK103" s="15">
        <v>0.15952179696583102</v>
      </c>
      <c r="AL103" s="15">
        <v>0.30646128172777165</v>
      </c>
      <c r="AM103" s="15">
        <v>0.90445788720442177</v>
      </c>
      <c r="AN103" s="15">
        <v>0.35010599813814181</v>
      </c>
      <c r="AO103" s="15">
        <v>0.60421893013946182</v>
      </c>
      <c r="AP103" s="15">
        <v>0.69545423248038074</v>
      </c>
      <c r="AQ103" s="15">
        <v>0.18387103293671792</v>
      </c>
      <c r="AR103" s="15">
        <v>0.67821090602836209</v>
      </c>
      <c r="AS103" s="15">
        <v>0.9275102913520481</v>
      </c>
      <c r="AT103" s="15">
        <v>0.65858453297282071</v>
      </c>
      <c r="AU103" s="15">
        <v>0.57195125023107485</v>
      </c>
      <c r="AV103" s="15">
        <v>0.4654953567666209</v>
      </c>
      <c r="AW103" s="15">
        <v>0.11277628997237676</v>
      </c>
      <c r="AX103" s="15">
        <v>0.25948312560055209</v>
      </c>
      <c r="AY103" s="43">
        <v>0.12531328378699913</v>
      </c>
      <c r="AZ103" s="42">
        <v>0.80097333002666038</v>
      </c>
      <c r="BA103" s="15">
        <v>1.5826175593329772E-2</v>
      </c>
      <c r="BB103" s="15">
        <v>0.23034765006221869</v>
      </c>
      <c r="BC103" s="15">
        <v>0.43273656894423396</v>
      </c>
      <c r="BD103" s="15">
        <v>0.14711935656987574</v>
      </c>
      <c r="BE103" s="15">
        <v>0.19452736133667514</v>
      </c>
      <c r="BF103" s="15">
        <v>0.7801681617120072</v>
      </c>
      <c r="BG103" s="15">
        <v>0.13206010184953576</v>
      </c>
      <c r="BH103" s="15">
        <v>0.40936963705856144</v>
      </c>
      <c r="BI103" s="15">
        <v>0.75700389787054934</v>
      </c>
      <c r="BJ103" s="15">
        <v>0.76545603986464883</v>
      </c>
      <c r="BK103" s="15">
        <v>0.56070565879224044</v>
      </c>
      <c r="BL103" s="15">
        <v>0.27535254181933011</v>
      </c>
      <c r="BM103" s="15">
        <v>0.31194432764756663</v>
      </c>
      <c r="BN103" s="15">
        <v>0.84736393440129665</v>
      </c>
      <c r="BO103" s="15">
        <v>0.94180786079658907</v>
      </c>
      <c r="BP103" s="15">
        <v>0.65970276468203803</v>
      </c>
      <c r="BQ103" s="15">
        <v>0.61225446029637842</v>
      </c>
      <c r="BR103" s="15">
        <v>6.0519847080975353E-2</v>
      </c>
      <c r="BS103" s="15">
        <v>0.30010883271873978</v>
      </c>
      <c r="BT103" s="15">
        <v>0.15616890203419798</v>
      </c>
      <c r="BU103" s="15">
        <v>0.39776159215444939</v>
      </c>
      <c r="BV103" s="15">
        <v>0.68024318231316772</v>
      </c>
      <c r="BW103" s="15">
        <v>0.90432487065624034</v>
      </c>
      <c r="BX103" s="43">
        <v>0.30617049334116875</v>
      </c>
    </row>
    <row r="104" spans="1:76" s="9" customFormat="1" ht="15" customHeight="1" x14ac:dyDescent="0.35">
      <c r="A104" s="4"/>
      <c r="B104" s="42">
        <v>0.65916890606130329</v>
      </c>
      <c r="C104" s="15">
        <v>0.3442526291129312</v>
      </c>
      <c r="D104" s="15">
        <v>0.33091223981058027</v>
      </c>
      <c r="E104" s="15">
        <v>9.8037957280333043E-2</v>
      </c>
      <c r="F104" s="15">
        <v>0.42120950560320092</v>
      </c>
      <c r="G104" s="15">
        <v>0.99481695630023792</v>
      </c>
      <c r="H104" s="15">
        <v>0.87917620932227725</v>
      </c>
      <c r="I104" s="15">
        <v>0.89106016516129172</v>
      </c>
      <c r="J104" s="15">
        <v>0.41592216509073221</v>
      </c>
      <c r="K104" s="15">
        <v>0.55785624665992983</v>
      </c>
      <c r="L104" s="15">
        <v>0.60007107682633443</v>
      </c>
      <c r="M104" s="15">
        <v>0.69753702501879788</v>
      </c>
      <c r="N104" s="15">
        <v>0.9228687921701938</v>
      </c>
      <c r="O104" s="15">
        <v>0.33162001464044089</v>
      </c>
      <c r="P104" s="15">
        <v>0.65678143061965699</v>
      </c>
      <c r="Q104" s="15">
        <v>0.71460797324934133</v>
      </c>
      <c r="R104" s="15">
        <v>0.30850523468170399</v>
      </c>
      <c r="S104" s="15">
        <v>0.52747768468489498</v>
      </c>
      <c r="T104" s="15">
        <v>0.37707381528219486</v>
      </c>
      <c r="U104" s="15">
        <v>0.38230957922596309</v>
      </c>
      <c r="V104" s="15">
        <v>0.81123116854850386</v>
      </c>
      <c r="W104" s="15">
        <v>0.52229198018495326</v>
      </c>
      <c r="X104" s="15">
        <v>9.0352334061847395E-2</v>
      </c>
      <c r="Y104" s="15">
        <v>0.25210727940191313</v>
      </c>
      <c r="Z104" s="43">
        <v>0.24857312920745644</v>
      </c>
      <c r="AA104" s="42">
        <v>0.24821654961193584</v>
      </c>
      <c r="AB104" s="15">
        <v>0.57859129765901873</v>
      </c>
      <c r="AC104" s="15">
        <v>0.55835612127738043</v>
      </c>
      <c r="AD104" s="15">
        <v>0.97420711645512892</v>
      </c>
      <c r="AE104" s="15">
        <v>0.70999404833435842</v>
      </c>
      <c r="AF104" s="15">
        <v>0.16021585745862399</v>
      </c>
      <c r="AG104" s="15">
        <v>0.41818202440880736</v>
      </c>
      <c r="AH104" s="15">
        <v>0.30115356669529547</v>
      </c>
      <c r="AI104" s="15">
        <v>3.6353174544896838E-2</v>
      </c>
      <c r="AJ104" s="15">
        <v>0.23833854701700508</v>
      </c>
      <c r="AK104" s="15">
        <v>0.78204099531140958</v>
      </c>
      <c r="AL104" s="15">
        <v>0.19356546005480724</v>
      </c>
      <c r="AM104" s="15">
        <v>0.68220653269428755</v>
      </c>
      <c r="AN104" s="15">
        <v>0.82264011109314317</v>
      </c>
      <c r="AO104" s="15">
        <v>0.12946845773511573</v>
      </c>
      <c r="AP104" s="15">
        <v>0.17893967100799046</v>
      </c>
      <c r="AQ104" s="15">
        <v>2.9406488027529876E-2</v>
      </c>
      <c r="AR104" s="15">
        <v>0.69552879721211747</v>
      </c>
      <c r="AS104" s="15">
        <v>0.23362205059623542</v>
      </c>
      <c r="AT104" s="15">
        <v>0.78568932541564906</v>
      </c>
      <c r="AU104" s="15">
        <v>0.3417135262496751</v>
      </c>
      <c r="AV104" s="15">
        <v>0.57789229847393619</v>
      </c>
      <c r="AW104" s="15">
        <v>0.9237279967761598</v>
      </c>
      <c r="AX104" s="15">
        <v>0.63471261138703283</v>
      </c>
      <c r="AY104" s="43">
        <v>6.0688280806620254E-2</v>
      </c>
      <c r="AZ104" s="42">
        <v>0.56450847173472773</v>
      </c>
      <c r="BA104" s="15">
        <v>0.39340520112962007</v>
      </c>
      <c r="BB104" s="15">
        <v>0.73716362818680736</v>
      </c>
      <c r="BC104" s="15">
        <v>0.22096270062129908</v>
      </c>
      <c r="BD104" s="15">
        <v>0.48759071370810481</v>
      </c>
      <c r="BE104" s="15">
        <v>0.6604853708714894</v>
      </c>
      <c r="BF104" s="15">
        <v>0.1719340566508154</v>
      </c>
      <c r="BG104" s="15">
        <v>0.11192035278411694</v>
      </c>
      <c r="BH104" s="15">
        <v>0.87874928606431879</v>
      </c>
      <c r="BI104" s="15">
        <v>0.48273782568551715</v>
      </c>
      <c r="BJ104" s="15">
        <v>0.28774502231629229</v>
      </c>
      <c r="BK104" s="15">
        <v>0.51190117175152794</v>
      </c>
      <c r="BL104" s="15">
        <v>0.11556189746135026</v>
      </c>
      <c r="BM104" s="15">
        <v>0.4129636169025459</v>
      </c>
      <c r="BN104" s="15">
        <v>6.4947726499459457E-2</v>
      </c>
      <c r="BO104" s="15">
        <v>0.93721794799066138</v>
      </c>
      <c r="BP104" s="15">
        <v>0.6098835486284413</v>
      </c>
      <c r="BQ104" s="15">
        <v>0.71424045991404572</v>
      </c>
      <c r="BR104" s="15">
        <v>0.93365953416093483</v>
      </c>
      <c r="BS104" s="15">
        <v>0.42890200415973923</v>
      </c>
      <c r="BT104" s="15">
        <v>0.83555685750906517</v>
      </c>
      <c r="BU104" s="15">
        <v>0.33579086636605771</v>
      </c>
      <c r="BV104" s="15">
        <v>0.68871328207614957</v>
      </c>
      <c r="BW104" s="15">
        <v>0.64091487613816722</v>
      </c>
      <c r="BX104" s="43">
        <v>0.45479280163706848</v>
      </c>
    </row>
    <row r="105" spans="1:76" s="9" customFormat="1" ht="15" customHeight="1" x14ac:dyDescent="0.35">
      <c r="A105" s="4"/>
      <c r="B105" s="42">
        <v>0.6057367993917977</v>
      </c>
      <c r="C105" s="15">
        <v>0.7027195706016669</v>
      </c>
      <c r="D105" s="15">
        <v>0.37211485055827731</v>
      </c>
      <c r="E105" s="15">
        <v>0.26597285029832585</v>
      </c>
      <c r="F105" s="15">
        <v>0.40006485287366689</v>
      </c>
      <c r="G105" s="15">
        <v>0.72621552401576184</v>
      </c>
      <c r="H105" s="15">
        <v>0.13134098560821861</v>
      </c>
      <c r="I105" s="15">
        <v>0.25495163289071765</v>
      </c>
      <c r="J105" s="15">
        <v>0.55790573699792612</v>
      </c>
      <c r="K105" s="15">
        <v>0.14254882661546331</v>
      </c>
      <c r="L105" s="15">
        <v>0.80156713917712297</v>
      </c>
      <c r="M105" s="15">
        <v>0.83021855726065485</v>
      </c>
      <c r="N105" s="15">
        <v>0.89668003040727273</v>
      </c>
      <c r="O105" s="15">
        <v>0.39966362647904652</v>
      </c>
      <c r="P105" s="15">
        <v>0.3947933908565705</v>
      </c>
      <c r="Q105" s="15">
        <v>0.8102016383083156</v>
      </c>
      <c r="R105" s="15">
        <v>0.24441021016751618</v>
      </c>
      <c r="S105" s="15">
        <v>0.79320737386825324</v>
      </c>
      <c r="T105" s="15">
        <v>0.10276955603696747</v>
      </c>
      <c r="U105" s="15">
        <v>0.90212788572773539</v>
      </c>
      <c r="V105" s="15">
        <v>0.25729466494490461</v>
      </c>
      <c r="W105" s="15">
        <v>3.017937112714808E-5</v>
      </c>
      <c r="X105" s="15">
        <v>0.20263312059936345</v>
      </c>
      <c r="Y105" s="15">
        <v>0.70780011256010766</v>
      </c>
      <c r="Z105" s="43">
        <v>0.39217571206158086</v>
      </c>
      <c r="AA105" s="42">
        <v>0.52106579129316455</v>
      </c>
      <c r="AB105" s="15">
        <v>0.19625271008465162</v>
      </c>
      <c r="AC105" s="15">
        <v>0.88860498999481519</v>
      </c>
      <c r="AD105" s="15">
        <v>0.5771849034855423</v>
      </c>
      <c r="AE105" s="15">
        <v>0.23502280772022344</v>
      </c>
      <c r="AF105" s="15">
        <v>0.72299219558758576</v>
      </c>
      <c r="AG105" s="15">
        <v>0.98954362296104648</v>
      </c>
      <c r="AH105" s="15">
        <v>0.78220283462226026</v>
      </c>
      <c r="AI105" s="15">
        <v>0.243439475253872</v>
      </c>
      <c r="AJ105" s="15">
        <v>0.99968747747860354</v>
      </c>
      <c r="AK105" s="15">
        <v>0.15186796345204889</v>
      </c>
      <c r="AL105" s="15">
        <v>0.14871567184263035</v>
      </c>
      <c r="AM105" s="15">
        <v>0.62439740612687233</v>
      </c>
      <c r="AN105" s="15">
        <v>0.79479077293313627</v>
      </c>
      <c r="AO105" s="15">
        <v>0.30004215688967795</v>
      </c>
      <c r="AP105" s="15">
        <v>0.36507776680265225</v>
      </c>
      <c r="AQ105" s="15">
        <v>0.31496906649560519</v>
      </c>
      <c r="AR105" s="15">
        <v>0.25360301320243006</v>
      </c>
      <c r="AS105" s="15">
        <v>0.74726510485629405</v>
      </c>
      <c r="AT105" s="15">
        <v>0.51266994745009054</v>
      </c>
      <c r="AU105" s="15">
        <v>0.91303614654607401</v>
      </c>
      <c r="AV105" s="15">
        <v>0.12586513049287695</v>
      </c>
      <c r="AW105" s="15">
        <v>0.29248326322927398</v>
      </c>
      <c r="AX105" s="15">
        <v>0.75853923765748199</v>
      </c>
      <c r="AY105" s="43">
        <v>2.6707307394519098E-2</v>
      </c>
      <c r="AZ105" s="42">
        <v>0.18326153476131224</v>
      </c>
      <c r="BA105" s="15">
        <v>0.85160155814300031</v>
      </c>
      <c r="BB105" s="15">
        <v>0.28609988412189591</v>
      </c>
      <c r="BC105" s="15">
        <v>0.18415787593219013</v>
      </c>
      <c r="BD105" s="15">
        <v>0.67224660159012073</v>
      </c>
      <c r="BE105" s="15">
        <v>0.5964571892920264</v>
      </c>
      <c r="BF105" s="15">
        <v>0.46560117018947678</v>
      </c>
      <c r="BG105" s="15">
        <v>0.32362267606091732</v>
      </c>
      <c r="BH105" s="15">
        <v>0.15208487995442166</v>
      </c>
      <c r="BI105" s="15">
        <v>0.70666800641474459</v>
      </c>
      <c r="BJ105" s="15">
        <v>0.40101623041010048</v>
      </c>
      <c r="BK105" s="15">
        <v>0.84092707069256212</v>
      </c>
      <c r="BL105" s="15">
        <v>4.7654842318695101E-2</v>
      </c>
      <c r="BM105" s="15">
        <v>0.23094802125165026</v>
      </c>
      <c r="BN105" s="15">
        <v>0.18112262286684722</v>
      </c>
      <c r="BO105" s="15">
        <v>0.6723897995028878</v>
      </c>
      <c r="BP105" s="15">
        <v>0.24565775516998922</v>
      </c>
      <c r="BQ105" s="15">
        <v>0.86145555819729258</v>
      </c>
      <c r="BR105" s="15">
        <v>0.78598289829099888</v>
      </c>
      <c r="BS105" s="15">
        <v>0.29275871567163003</v>
      </c>
      <c r="BT105" s="15">
        <v>0.79653973892105312</v>
      </c>
      <c r="BU105" s="15">
        <v>5.8761674417769028E-2</v>
      </c>
      <c r="BV105" s="15">
        <v>0.60020229277937809</v>
      </c>
      <c r="BW105" s="15">
        <v>0.81671721679481513</v>
      </c>
      <c r="BX105" s="43">
        <v>0.65999571886208996</v>
      </c>
    </row>
    <row r="106" spans="1:76" s="9" customFormat="1" ht="15" customHeight="1" x14ac:dyDescent="0.35">
      <c r="A106" s="4"/>
      <c r="B106" s="42">
        <v>0.99208492101113532</v>
      </c>
      <c r="C106" s="15">
        <v>0.77131509906688367</v>
      </c>
      <c r="D106" s="15">
        <v>0.2884999876909411</v>
      </c>
      <c r="E106" s="15">
        <v>0.85284598938835432</v>
      </c>
      <c r="F106" s="15">
        <v>8.6193108373641247E-2</v>
      </c>
      <c r="G106" s="15">
        <v>3.6102680751581628E-2</v>
      </c>
      <c r="H106" s="15">
        <v>9.0293279873492116E-2</v>
      </c>
      <c r="I106" s="15">
        <v>0.42203315992742463</v>
      </c>
      <c r="J106" s="15">
        <v>0.90753200586467897</v>
      </c>
      <c r="K106" s="15">
        <v>4.535170441310743E-2</v>
      </c>
      <c r="L106" s="15">
        <v>0.29505651936006094</v>
      </c>
      <c r="M106" s="15">
        <v>0.18106810043562671</v>
      </c>
      <c r="N106" s="15">
        <v>3.218256525259644E-2</v>
      </c>
      <c r="O106" s="15">
        <v>0.41541483654798605</v>
      </c>
      <c r="P106" s="15">
        <v>0.94856126119086859</v>
      </c>
      <c r="Q106" s="15">
        <v>0.5459664825747681</v>
      </c>
      <c r="R106" s="15">
        <v>0.39961359325590451</v>
      </c>
      <c r="S106" s="15">
        <v>0.48033048212657792</v>
      </c>
      <c r="T106" s="15">
        <v>0.35673914290991326</v>
      </c>
      <c r="U106" s="15">
        <v>0.56300364526421176</v>
      </c>
      <c r="V106" s="15">
        <v>2.998954789831576E-2</v>
      </c>
      <c r="W106" s="15">
        <v>4.9765946621698975E-2</v>
      </c>
      <c r="X106" s="15">
        <v>0.54723046641406126</v>
      </c>
      <c r="Y106" s="15">
        <v>0.48702114350093062</v>
      </c>
      <c r="Z106" s="43">
        <v>0.20135626082628433</v>
      </c>
      <c r="AA106" s="42">
        <v>0.12062339752884799</v>
      </c>
      <c r="AB106" s="15">
        <v>0.72316614653570699</v>
      </c>
      <c r="AC106" s="15">
        <v>0.46825287556255102</v>
      </c>
      <c r="AD106" s="15">
        <v>0.70193253196983829</v>
      </c>
      <c r="AE106" s="15">
        <v>7.4880515600715292E-2</v>
      </c>
      <c r="AF106" s="15">
        <v>0.50426033637847478</v>
      </c>
      <c r="AG106" s="15">
        <v>0.90580095554535067</v>
      </c>
      <c r="AH106" s="15">
        <v>0.20583486079986246</v>
      </c>
      <c r="AI106" s="15">
        <v>0.18292871601407756</v>
      </c>
      <c r="AJ106" s="15">
        <v>6.8599717832411811E-2</v>
      </c>
      <c r="AK106" s="15">
        <v>0.72686764193194686</v>
      </c>
      <c r="AL106" s="15">
        <v>0.26684518332908747</v>
      </c>
      <c r="AM106" s="15">
        <v>6.2941569749215165E-2</v>
      </c>
      <c r="AN106" s="15">
        <v>4.5574464142793869E-2</v>
      </c>
      <c r="AO106" s="15">
        <v>0.35516739194751556</v>
      </c>
      <c r="AP106" s="15">
        <v>9.9804477243786938E-2</v>
      </c>
      <c r="AQ106" s="15">
        <v>0.89264504244498155</v>
      </c>
      <c r="AR106" s="15">
        <v>0.50086514145464978</v>
      </c>
      <c r="AS106" s="15">
        <v>0.4736845256671377</v>
      </c>
      <c r="AT106" s="15">
        <v>0.27485790953621081</v>
      </c>
      <c r="AU106" s="15">
        <v>0.82585369243559292</v>
      </c>
      <c r="AV106" s="15">
        <v>0.90913183623758553</v>
      </c>
      <c r="AW106" s="15">
        <v>0.60294736969744012</v>
      </c>
      <c r="AX106" s="15">
        <v>0.17032088445256077</v>
      </c>
      <c r="AY106" s="43">
        <v>0.35222683447165959</v>
      </c>
      <c r="AZ106" s="42">
        <v>1.8204002455069035E-2</v>
      </c>
      <c r="BA106" s="15">
        <v>0.59798959603401736</v>
      </c>
      <c r="BB106" s="15">
        <v>0.19995973027552338</v>
      </c>
      <c r="BC106" s="15">
        <v>0.32331507968077555</v>
      </c>
      <c r="BD106" s="15">
        <v>0.40686115764870157</v>
      </c>
      <c r="BE106" s="15">
        <v>0.22902365221165766</v>
      </c>
      <c r="BF106" s="15">
        <v>0.45435251351197847</v>
      </c>
      <c r="BG106" s="15">
        <v>0.10774000929779104</v>
      </c>
      <c r="BH106" s="15">
        <v>0.74239809931753886</v>
      </c>
      <c r="BI106" s="15">
        <v>0.18552244718386501</v>
      </c>
      <c r="BJ106" s="15">
        <v>0.90092448128284075</v>
      </c>
      <c r="BK106" s="15">
        <v>0.77529898125133256</v>
      </c>
      <c r="BL106" s="15">
        <v>0.98941877848983051</v>
      </c>
      <c r="BM106" s="15">
        <v>5.0293395060413082E-2</v>
      </c>
      <c r="BN106" s="15">
        <v>0.50905623330693539</v>
      </c>
      <c r="BO106" s="15">
        <v>0.28303156854762412</v>
      </c>
      <c r="BP106" s="15">
        <v>0.67545945690177356</v>
      </c>
      <c r="BQ106" s="15">
        <v>0.25698042502603025</v>
      </c>
      <c r="BR106" s="15">
        <v>0.8379932276168256</v>
      </c>
      <c r="BS106" s="15">
        <v>0.99521447146517406</v>
      </c>
      <c r="BT106" s="15">
        <v>0.58310355916958556</v>
      </c>
      <c r="BU106" s="15">
        <v>0.22719270471238018</v>
      </c>
      <c r="BV106" s="15">
        <v>0.82903265896014366</v>
      </c>
      <c r="BW106" s="15">
        <v>0.32986548828473816</v>
      </c>
      <c r="BX106" s="43">
        <v>0.11305765889976294</v>
      </c>
    </row>
    <row r="107" spans="1:76" s="9" customFormat="1" ht="15" customHeight="1" x14ac:dyDescent="0.35">
      <c r="A107" s="4"/>
      <c r="B107" s="42">
        <v>0.28337552216855566</v>
      </c>
      <c r="C107" s="15">
        <v>0.64182867415207479</v>
      </c>
      <c r="D107" s="15">
        <v>0.67104392888693798</v>
      </c>
      <c r="E107" s="15">
        <v>0.43476954616083097</v>
      </c>
      <c r="F107" s="15">
        <v>0.6262399112919913</v>
      </c>
      <c r="G107" s="15">
        <v>0.45702810984326758</v>
      </c>
      <c r="H107" s="15">
        <v>0.75769245321233747</v>
      </c>
      <c r="I107" s="15">
        <v>0.68955428200975555</v>
      </c>
      <c r="J107" s="15">
        <v>0.70675260773161797</v>
      </c>
      <c r="K107" s="15">
        <v>0.95993082008250774</v>
      </c>
      <c r="L107" s="15">
        <v>0.36912809509796496</v>
      </c>
      <c r="M107" s="15">
        <v>0.13084241069781777</v>
      </c>
      <c r="N107" s="15">
        <v>0.56523827865903387</v>
      </c>
      <c r="O107" s="15">
        <v>0.69558711790006078</v>
      </c>
      <c r="P107" s="15">
        <v>0.72104543248648401</v>
      </c>
      <c r="Q107" s="15">
        <v>0.54910714824347029</v>
      </c>
      <c r="R107" s="15">
        <v>0.43321341591719575</v>
      </c>
      <c r="S107" s="15">
        <v>9.2367217701459614E-2</v>
      </c>
      <c r="T107" s="15">
        <v>0.22070008436664013</v>
      </c>
      <c r="U107" s="15">
        <v>0.62537939923098018</v>
      </c>
      <c r="V107" s="15">
        <v>0.81961543787723101</v>
      </c>
      <c r="W107" s="15">
        <v>0.26807905765508999</v>
      </c>
      <c r="X107" s="15">
        <v>0.46984622066827197</v>
      </c>
      <c r="Y107" s="15">
        <v>0.18512164345300486</v>
      </c>
      <c r="Z107" s="43">
        <v>0.92930356257848024</v>
      </c>
      <c r="AA107" s="42">
        <v>0.22274654023624219</v>
      </c>
      <c r="AB107" s="15">
        <v>0.35481334580334178</v>
      </c>
      <c r="AC107" s="15">
        <v>0.61847410515730894</v>
      </c>
      <c r="AD107" s="15">
        <v>0.30621846097208927</v>
      </c>
      <c r="AE107" s="15">
        <v>9.8372844944786486E-2</v>
      </c>
      <c r="AF107" s="15">
        <v>0.99266049254689626</v>
      </c>
      <c r="AG107" s="15">
        <v>0.46764042889246193</v>
      </c>
      <c r="AH107" s="15">
        <v>0.16343134368559575</v>
      </c>
      <c r="AI107" s="15">
        <v>0.31495077051662679</v>
      </c>
      <c r="AJ107" s="15">
        <v>0.8034418340019841</v>
      </c>
      <c r="AK107" s="15">
        <v>4.1749584215393432E-2</v>
      </c>
      <c r="AL107" s="15">
        <v>0.99165819080668183</v>
      </c>
      <c r="AM107" s="15">
        <v>0.56301117597936223</v>
      </c>
      <c r="AN107" s="15">
        <v>0.72118373708500716</v>
      </c>
      <c r="AO107" s="15">
        <v>0.53162664195111919</v>
      </c>
      <c r="AP107" s="15">
        <v>0.28192882346367831</v>
      </c>
      <c r="AQ107" s="15">
        <v>0.94345728319306787</v>
      </c>
      <c r="AR107" s="15">
        <v>0.54118815115583752</v>
      </c>
      <c r="AS107" s="15">
        <v>0.82567291272281851</v>
      </c>
      <c r="AT107" s="15">
        <v>0.41206983053691681</v>
      </c>
      <c r="AU107" s="15">
        <v>0.56833808425783805</v>
      </c>
      <c r="AV107" s="15">
        <v>0.43416663643641995</v>
      </c>
      <c r="AW107" s="15">
        <v>0.50290556788150609</v>
      </c>
      <c r="AX107" s="15">
        <v>0.93576511015182418</v>
      </c>
      <c r="AY107" s="43">
        <v>0.66233854310169538</v>
      </c>
      <c r="AZ107" s="42">
        <v>0.90527568215438248</v>
      </c>
      <c r="BA107" s="15">
        <v>0.59770519186871152</v>
      </c>
      <c r="BB107" s="15">
        <v>0.35413193362548778</v>
      </c>
      <c r="BC107" s="15">
        <v>7.7811952676479779E-3</v>
      </c>
      <c r="BD107" s="15">
        <v>0.13401031838058131</v>
      </c>
      <c r="BE107" s="15">
        <v>0.49912665483258423</v>
      </c>
      <c r="BF107" s="15">
        <v>0.66532105603550395</v>
      </c>
      <c r="BG107" s="15">
        <v>0.13467976205618115</v>
      </c>
      <c r="BH107" s="15">
        <v>0.93949400848108422</v>
      </c>
      <c r="BI107" s="15">
        <v>0.34559489638428165</v>
      </c>
      <c r="BJ107" s="15">
        <v>0.56719369542927578</v>
      </c>
      <c r="BK107" s="15">
        <v>0.72692344521177832</v>
      </c>
      <c r="BL107" s="15">
        <v>0.99056932181571899</v>
      </c>
      <c r="BM107" s="15">
        <v>0.31715618765927034</v>
      </c>
      <c r="BN107" s="15">
        <v>0.60750297746442239</v>
      </c>
      <c r="BO107" s="15">
        <v>0.9652304279363102</v>
      </c>
      <c r="BP107" s="15">
        <v>0.80600129779181318</v>
      </c>
      <c r="BQ107" s="15">
        <v>0.63230892965453678</v>
      </c>
      <c r="BR107" s="15">
        <v>0.88928377367313849</v>
      </c>
      <c r="BS107" s="15">
        <v>0.68958498422997583</v>
      </c>
      <c r="BT107" s="15">
        <v>0.85752622204940177</v>
      </c>
      <c r="BU107" s="15">
        <v>0.88324714077688571</v>
      </c>
      <c r="BV107" s="15">
        <v>0.24654988369527198</v>
      </c>
      <c r="BW107" s="15">
        <v>0.32876043491764828</v>
      </c>
      <c r="BX107" s="43">
        <v>3.3407895961126699E-2</v>
      </c>
    </row>
    <row r="108" spans="1:76" s="9" customFormat="1" ht="15" customHeight="1" x14ac:dyDescent="0.35">
      <c r="A108" s="4"/>
      <c r="B108" s="42">
        <v>0.6380613363461568</v>
      </c>
      <c r="C108" s="15">
        <v>0.36623800261935446</v>
      </c>
      <c r="D108" s="15">
        <v>0.39033845829197633</v>
      </c>
      <c r="E108" s="15">
        <v>0.66961711300394033</v>
      </c>
      <c r="F108" s="15">
        <v>0.6546403986674294</v>
      </c>
      <c r="G108" s="15">
        <v>0.18413382561156066</v>
      </c>
      <c r="H108" s="15">
        <v>0.85544595420128811</v>
      </c>
      <c r="I108" s="15">
        <v>0.13203736497771579</v>
      </c>
      <c r="J108" s="15">
        <v>0.33025007103872939</v>
      </c>
      <c r="K108" s="15">
        <v>0.28225884114118838</v>
      </c>
      <c r="L108" s="15">
        <v>0.43318748353254366</v>
      </c>
      <c r="M108" s="15">
        <v>0.150091101480469</v>
      </c>
      <c r="N108" s="15">
        <v>0.47776418786898323</v>
      </c>
      <c r="O108" s="15">
        <v>0.77639252873320941</v>
      </c>
      <c r="P108" s="15">
        <v>0.11221969511270269</v>
      </c>
      <c r="Q108" s="15">
        <v>0.60666470659329708</v>
      </c>
      <c r="R108" s="15">
        <v>0.74855713393497891</v>
      </c>
      <c r="S108" s="15">
        <v>0.62972672828412868</v>
      </c>
      <c r="T108" s="15">
        <v>0.55801351361626972</v>
      </c>
      <c r="U108" s="15">
        <v>0.32067961717644911</v>
      </c>
      <c r="V108" s="15">
        <v>0.9464217893152792</v>
      </c>
      <c r="W108" s="15">
        <v>0.74256958133292994</v>
      </c>
      <c r="X108" s="15">
        <v>0.25950540621326523</v>
      </c>
      <c r="Y108" s="15">
        <v>0.90363415444339901</v>
      </c>
      <c r="Z108" s="43">
        <v>0.96327389343622927</v>
      </c>
      <c r="AA108" s="42">
        <v>0.21862102232631664</v>
      </c>
      <c r="AB108" s="15">
        <v>0.94217888687887952</v>
      </c>
      <c r="AC108" s="15">
        <v>0.1381124350880516</v>
      </c>
      <c r="AD108" s="15">
        <v>0.80601846071669581</v>
      </c>
      <c r="AE108" s="15">
        <v>0.86956245489047967</v>
      </c>
      <c r="AF108" s="15">
        <v>0.66081957334141306</v>
      </c>
      <c r="AG108" s="15">
        <v>0.50850664578581972</v>
      </c>
      <c r="AH108" s="15">
        <v>0.78923824274256016</v>
      </c>
      <c r="AI108" s="15">
        <v>0.29627939154234495</v>
      </c>
      <c r="AJ108" s="15">
        <v>0.12508804194230494</v>
      </c>
      <c r="AK108" s="15">
        <v>0.77885359281396482</v>
      </c>
      <c r="AL108" s="15">
        <v>0.46680201666291599</v>
      </c>
      <c r="AM108" s="15">
        <v>0.96515963976727159</v>
      </c>
      <c r="AN108" s="15">
        <v>0.19835604461895451</v>
      </c>
      <c r="AO108" s="15">
        <v>0.92820465321207946</v>
      </c>
      <c r="AP108" s="15">
        <v>0.70650468747840722</v>
      </c>
      <c r="AQ108" s="15">
        <v>0.78629004617958975</v>
      </c>
      <c r="AR108" s="15">
        <v>0.48519531940246596</v>
      </c>
      <c r="AS108" s="15">
        <v>0.17194866479461979</v>
      </c>
      <c r="AT108" s="15">
        <v>0.48469683850739997</v>
      </c>
      <c r="AU108" s="15">
        <v>0.88116221931199878</v>
      </c>
      <c r="AV108" s="15">
        <v>0.92277148701281797</v>
      </c>
      <c r="AW108" s="15">
        <v>0.11027582732805374</v>
      </c>
      <c r="AX108" s="15">
        <v>0.65556964844561794</v>
      </c>
      <c r="AY108" s="43">
        <v>0.13264205104780036</v>
      </c>
      <c r="AZ108" s="42">
        <v>0.88817861707384627</v>
      </c>
      <c r="BA108" s="15">
        <v>0.61313689682996275</v>
      </c>
      <c r="BB108" s="15">
        <v>0.26498711942099418</v>
      </c>
      <c r="BC108" s="15">
        <v>0.49345781786044451</v>
      </c>
      <c r="BD108" s="15">
        <v>0.99252203666812844</v>
      </c>
      <c r="BE108" s="15">
        <v>0.46657253082882644</v>
      </c>
      <c r="BF108" s="15">
        <v>0.54800464436109897</v>
      </c>
      <c r="BG108" s="15">
        <v>0.92912325791195383</v>
      </c>
      <c r="BH108" s="15">
        <v>0.34642560411073597</v>
      </c>
      <c r="BI108" s="15">
        <v>0.72038447226732427</v>
      </c>
      <c r="BJ108" s="15">
        <v>0.91092237857770675</v>
      </c>
      <c r="BK108" s="15">
        <v>0.60848281990060005</v>
      </c>
      <c r="BL108" s="15">
        <v>0.3494681636861886</v>
      </c>
      <c r="BM108" s="15">
        <v>0.95018783537360474</v>
      </c>
      <c r="BN108" s="15">
        <v>0.81351147159817949</v>
      </c>
      <c r="BO108" s="15">
        <v>0.36271655514715617</v>
      </c>
      <c r="BP108" s="15">
        <v>0.25910165191880297</v>
      </c>
      <c r="BQ108" s="15">
        <v>0.7113105386587335</v>
      </c>
      <c r="BR108" s="15">
        <v>0.87099556486180751</v>
      </c>
      <c r="BS108" s="15">
        <v>0.72423566818218621</v>
      </c>
      <c r="BT108" s="15">
        <v>0.61779518653917775</v>
      </c>
      <c r="BU108" s="15">
        <v>0.72134029101715336</v>
      </c>
      <c r="BV108" s="15">
        <v>0.62380333396192245</v>
      </c>
      <c r="BW108" s="15">
        <v>0.97381585303159757</v>
      </c>
      <c r="BX108" s="43">
        <v>0.46675378007775348</v>
      </c>
    </row>
    <row r="109" spans="1:76" s="9" customFormat="1" ht="15" customHeight="1" x14ac:dyDescent="0.35">
      <c r="A109" s="4"/>
      <c r="B109" s="42">
        <v>0.61105451225990759</v>
      </c>
      <c r="C109" s="15">
        <v>0.96345005458997257</v>
      </c>
      <c r="D109" s="15">
        <v>0.73688982262478886</v>
      </c>
      <c r="E109" s="15">
        <v>0.15906422954238508</v>
      </c>
      <c r="F109" s="15">
        <v>0.80491276300856096</v>
      </c>
      <c r="G109" s="15">
        <v>0.5982236361426343</v>
      </c>
      <c r="H109" s="15">
        <v>0.51270186669469098</v>
      </c>
      <c r="I109" s="15">
        <v>0.67241891732926085</v>
      </c>
      <c r="J109" s="15">
        <v>0.59309942711218444</v>
      </c>
      <c r="K109" s="15">
        <v>0.93850635826362205</v>
      </c>
      <c r="L109" s="15">
        <v>3.9428907453043616E-2</v>
      </c>
      <c r="M109" s="15">
        <v>0.57192921846628197</v>
      </c>
      <c r="N109" s="15">
        <v>0.91934732116284601</v>
      </c>
      <c r="O109" s="15">
        <v>0.66408118622594592</v>
      </c>
      <c r="P109" s="15">
        <v>0.96920136957488723</v>
      </c>
      <c r="Q109" s="15">
        <v>0.13569164750345852</v>
      </c>
      <c r="R109" s="15">
        <v>0.58544451517090279</v>
      </c>
      <c r="S109" s="15">
        <v>0.97150443274561071</v>
      </c>
      <c r="T109" s="15">
        <v>0.29761206350687408</v>
      </c>
      <c r="U109" s="15">
        <v>0.76424617724442634</v>
      </c>
      <c r="V109" s="15">
        <v>0.36505127663893477</v>
      </c>
      <c r="W109" s="15">
        <v>0.82179800799810776</v>
      </c>
      <c r="X109" s="15">
        <v>0.76499795142141269</v>
      </c>
      <c r="Y109" s="15">
        <v>0.12771254503946228</v>
      </c>
      <c r="Z109" s="43">
        <v>7.8691739446441811E-2</v>
      </c>
      <c r="AA109" s="42">
        <v>0.1521185002966613</v>
      </c>
      <c r="AB109" s="15">
        <v>0.2636515037270224</v>
      </c>
      <c r="AC109" s="15">
        <v>0.45861693257224467</v>
      </c>
      <c r="AD109" s="15">
        <v>0.5338922849833353</v>
      </c>
      <c r="AE109" s="15">
        <v>0.88882262291522462</v>
      </c>
      <c r="AF109" s="15">
        <v>0.50913617074674211</v>
      </c>
      <c r="AG109" s="15">
        <v>0.78151346891904716</v>
      </c>
      <c r="AH109" s="15">
        <v>0.54973542692842792</v>
      </c>
      <c r="AI109" s="15">
        <v>0.11410008103362357</v>
      </c>
      <c r="AJ109" s="15">
        <v>0.9619256394268203</v>
      </c>
      <c r="AK109" s="15">
        <v>0.43053122596668247</v>
      </c>
      <c r="AL109" s="15">
        <v>0.35247735211838649</v>
      </c>
      <c r="AM109" s="15">
        <v>0.23160390103008754</v>
      </c>
      <c r="AN109" s="15">
        <v>0.5493426657066306</v>
      </c>
      <c r="AO109" s="15">
        <v>0.67544535854867593</v>
      </c>
      <c r="AP109" s="15">
        <v>0.58780004831139732</v>
      </c>
      <c r="AQ109" s="15">
        <v>0.13452827901521069</v>
      </c>
      <c r="AR109" s="15">
        <v>0.6733661141648648</v>
      </c>
      <c r="AS109" s="15">
        <v>0.64992257742963622</v>
      </c>
      <c r="AT109" s="15">
        <v>0.34489940922824347</v>
      </c>
      <c r="AU109" s="15">
        <v>0.37386399279493276</v>
      </c>
      <c r="AV109" s="15">
        <v>0.4462761040524329</v>
      </c>
      <c r="AW109" s="15">
        <v>0.5574134231874579</v>
      </c>
      <c r="AX109" s="15">
        <v>3.9021863975187698E-2</v>
      </c>
      <c r="AY109" s="43">
        <v>2.5026582081199789E-2</v>
      </c>
      <c r="AZ109" s="42">
        <v>0.91723633424641393</v>
      </c>
      <c r="BA109" s="15">
        <v>0.42520880350710921</v>
      </c>
      <c r="BB109" s="15">
        <v>8.9885875486753974E-2</v>
      </c>
      <c r="BC109" s="15">
        <v>0.52170234583348607</v>
      </c>
      <c r="BD109" s="15">
        <v>0.23084770531978127</v>
      </c>
      <c r="BE109" s="15">
        <v>0.40542563268428555</v>
      </c>
      <c r="BF109" s="15">
        <v>0.6201026130851911</v>
      </c>
      <c r="BG109" s="15">
        <v>5.9359517324016897E-2</v>
      </c>
      <c r="BH109" s="15">
        <v>0.97978566866841998</v>
      </c>
      <c r="BI109" s="15">
        <v>0.77655723565421719</v>
      </c>
      <c r="BJ109" s="15">
        <v>0.40854027539601168</v>
      </c>
      <c r="BK109" s="15">
        <v>0.5600746164932362</v>
      </c>
      <c r="BL109" s="15">
        <v>0.39123900705313663</v>
      </c>
      <c r="BM109" s="15">
        <v>0.43271203421553517</v>
      </c>
      <c r="BN109" s="15">
        <v>0.20271200335863471</v>
      </c>
      <c r="BO109" s="15">
        <v>0.46093765352124572</v>
      </c>
      <c r="BP109" s="15">
        <v>0.98660447410272922</v>
      </c>
      <c r="BQ109" s="15">
        <v>0.13092742512096611</v>
      </c>
      <c r="BR109" s="15">
        <v>0.21347500556878019</v>
      </c>
      <c r="BS109" s="15">
        <v>0.16419016420598065</v>
      </c>
      <c r="BT109" s="15">
        <v>0.23825764337854394</v>
      </c>
      <c r="BU109" s="15">
        <v>0.79994340567286204</v>
      </c>
      <c r="BV109" s="15">
        <v>0.73146631043417987</v>
      </c>
      <c r="BW109" s="15">
        <v>0.89561701530800653</v>
      </c>
      <c r="BX109" s="43">
        <v>0.66113007207358787</v>
      </c>
    </row>
    <row r="110" spans="1:76" s="9" customFormat="1" ht="15" customHeight="1" x14ac:dyDescent="0.35">
      <c r="A110" s="4"/>
      <c r="B110" s="42">
        <v>0.44972235109928305</v>
      </c>
      <c r="C110" s="15">
        <v>0.60651912420236598</v>
      </c>
      <c r="D110" s="15">
        <v>0.86298082985306435</v>
      </c>
      <c r="E110" s="15">
        <v>0.30428706140986217</v>
      </c>
      <c r="F110" s="15">
        <v>0.74384307668037719</v>
      </c>
      <c r="G110" s="15">
        <v>0.34144083361842581</v>
      </c>
      <c r="H110" s="15">
        <v>0.96922879597633582</v>
      </c>
      <c r="I110" s="15">
        <v>0.78208662100312043</v>
      </c>
      <c r="J110" s="15">
        <v>0.2372956829474594</v>
      </c>
      <c r="K110" s="15">
        <v>0.96419451917746957</v>
      </c>
      <c r="L110" s="15">
        <v>5.8765425690967654E-2</v>
      </c>
      <c r="M110" s="15">
        <v>0.20195885812331904</v>
      </c>
      <c r="N110" s="15">
        <v>2.2750095905683998E-2</v>
      </c>
      <c r="O110" s="15">
        <v>0.55120366328375159</v>
      </c>
      <c r="P110" s="15">
        <v>0.78613332329276397</v>
      </c>
      <c r="Q110" s="15">
        <v>0.37758716548578763</v>
      </c>
      <c r="R110" s="15">
        <v>0.6496242112186712</v>
      </c>
      <c r="S110" s="15">
        <v>0.92438498221822007</v>
      </c>
      <c r="T110" s="15">
        <v>0.95263549120314217</v>
      </c>
      <c r="U110" s="15">
        <v>0.18547754775261716</v>
      </c>
      <c r="V110" s="15">
        <v>0.2748933792854733</v>
      </c>
      <c r="W110" s="15">
        <v>0.96582155494286415</v>
      </c>
      <c r="X110" s="15">
        <v>0.76448764899349808</v>
      </c>
      <c r="Y110" s="15">
        <v>0.6979446925247702</v>
      </c>
      <c r="Z110" s="43">
        <v>0.12418052012684644</v>
      </c>
      <c r="AA110" s="42">
        <v>0.81059227236116949</v>
      </c>
      <c r="AB110" s="15">
        <v>7.3395729672469767E-2</v>
      </c>
      <c r="AC110" s="15">
        <v>0.97791419941718605</v>
      </c>
      <c r="AD110" s="15">
        <v>0.82171725092430625</v>
      </c>
      <c r="AE110" s="15">
        <v>0.72135983832635087</v>
      </c>
      <c r="AF110" s="15">
        <v>0.49548415578670124</v>
      </c>
      <c r="AG110" s="15">
        <v>0.50214034684186293</v>
      </c>
      <c r="AH110" s="15">
        <v>0.34419568084060737</v>
      </c>
      <c r="AI110" s="15">
        <v>0.2192349054060907</v>
      </c>
      <c r="AJ110" s="15">
        <v>0.98825069859437653</v>
      </c>
      <c r="AK110" s="15">
        <v>0.47377517583145856</v>
      </c>
      <c r="AL110" s="15">
        <v>0.39212109617307112</v>
      </c>
      <c r="AM110" s="15">
        <v>0.91529789696662134</v>
      </c>
      <c r="AN110" s="15">
        <v>0.73337752737228967</v>
      </c>
      <c r="AO110" s="15">
        <v>0.20757797451434645</v>
      </c>
      <c r="AP110" s="15">
        <v>7.4697510381645738E-2</v>
      </c>
      <c r="AQ110" s="15">
        <v>0.18999301058647999</v>
      </c>
      <c r="AR110" s="15">
        <v>0.18121652297024082</v>
      </c>
      <c r="AS110" s="15">
        <v>0.94625186330796573</v>
      </c>
      <c r="AT110" s="15">
        <v>0.3066409237520803</v>
      </c>
      <c r="AU110" s="15">
        <v>0.89031988257686789</v>
      </c>
      <c r="AV110" s="15">
        <v>0.51790284454756796</v>
      </c>
      <c r="AW110" s="15">
        <v>0.12960096991333414</v>
      </c>
      <c r="AX110" s="15">
        <v>0.79349866939915803</v>
      </c>
      <c r="AY110" s="43">
        <v>0.17379183762098371</v>
      </c>
      <c r="AZ110" s="42">
        <v>0.9778695814091769</v>
      </c>
      <c r="BA110" s="15">
        <v>1.5308402933223442E-2</v>
      </c>
      <c r="BB110" s="15">
        <v>0.95332406553988247</v>
      </c>
      <c r="BC110" s="15">
        <v>0.7826619422531963</v>
      </c>
      <c r="BD110" s="15">
        <v>0.24120346045924346</v>
      </c>
      <c r="BE110" s="15">
        <v>0.40531013208726074</v>
      </c>
      <c r="BF110" s="15">
        <v>0.84246876093435608</v>
      </c>
      <c r="BG110" s="15">
        <v>0.11476684449872221</v>
      </c>
      <c r="BH110" s="15">
        <v>9.1397901218578603E-2</v>
      </c>
      <c r="BI110" s="15">
        <v>0.1245118876171678</v>
      </c>
      <c r="BJ110" s="15">
        <v>0.56868642956385862</v>
      </c>
      <c r="BK110" s="15">
        <v>0.74116305945617622</v>
      </c>
      <c r="BL110" s="15">
        <v>2.1440776442468557E-2</v>
      </c>
      <c r="BM110" s="15">
        <v>0.43360836983174011</v>
      </c>
      <c r="BN110" s="15">
        <v>0.57325854478117799</v>
      </c>
      <c r="BO110" s="15">
        <v>0.56277878291490691</v>
      </c>
      <c r="BP110" s="15">
        <v>0.16865126804975927</v>
      </c>
      <c r="BQ110" s="15">
        <v>0.69784015944789557</v>
      </c>
      <c r="BR110" s="15">
        <v>0.51192515290397711</v>
      </c>
      <c r="BS110" s="15">
        <v>0.17089323368116904</v>
      </c>
      <c r="BT110" s="15">
        <v>0.3720503405702178</v>
      </c>
      <c r="BU110" s="15">
        <v>6.6074227731655499E-2</v>
      </c>
      <c r="BV110" s="15">
        <v>0.75378743488554834</v>
      </c>
      <c r="BW110" s="15">
        <v>0.29492846439827025</v>
      </c>
      <c r="BX110" s="43">
        <v>0.78163453685977247</v>
      </c>
    </row>
    <row r="111" spans="1:76" s="9" customFormat="1" ht="15" customHeight="1" x14ac:dyDescent="0.35">
      <c r="A111" s="4"/>
      <c r="B111" s="42">
        <v>1.8756673311254635E-2</v>
      </c>
      <c r="C111" s="15">
        <v>0.81421951626828271</v>
      </c>
      <c r="D111" s="15">
        <v>0.35159111186026948</v>
      </c>
      <c r="E111" s="15">
        <v>0.14351941627584541</v>
      </c>
      <c r="F111" s="15">
        <v>0.61343367132535254</v>
      </c>
      <c r="G111" s="15">
        <v>0.1764521213694985</v>
      </c>
      <c r="H111" s="15">
        <v>0.28770292059435787</v>
      </c>
      <c r="I111" s="15">
        <v>0.9536879514866009</v>
      </c>
      <c r="J111" s="15">
        <v>0.31559032487771799</v>
      </c>
      <c r="K111" s="15">
        <v>0.3671334895088153</v>
      </c>
      <c r="L111" s="15">
        <v>0.79159746023919642</v>
      </c>
      <c r="M111" s="15">
        <v>0.54520961008007118</v>
      </c>
      <c r="N111" s="15">
        <v>0.39091111512166155</v>
      </c>
      <c r="O111" s="15">
        <v>0.77176013489959727</v>
      </c>
      <c r="P111" s="15">
        <v>0.87554672923593857</v>
      </c>
      <c r="Q111" s="15">
        <v>0.13247774195636364</v>
      </c>
      <c r="R111" s="15">
        <v>0.73505280427678954</v>
      </c>
      <c r="S111" s="15">
        <v>0.4462551994871129</v>
      </c>
      <c r="T111" s="15">
        <v>4.8972913976696342E-2</v>
      </c>
      <c r="U111" s="15">
        <v>4.5065028754007641E-2</v>
      </c>
      <c r="V111" s="15">
        <v>0.32848473520492216</v>
      </c>
      <c r="W111" s="15">
        <v>0.59941638615143444</v>
      </c>
      <c r="X111" s="15">
        <v>0.22243760554841552</v>
      </c>
      <c r="Y111" s="15">
        <v>0.45883575535672916</v>
      </c>
      <c r="Z111" s="43">
        <v>0.75961513220586185</v>
      </c>
      <c r="AA111" s="42">
        <v>0.43628038895448296</v>
      </c>
      <c r="AB111" s="15">
        <v>0.64696319316243101</v>
      </c>
      <c r="AC111" s="15">
        <v>0.27651250583477105</v>
      </c>
      <c r="AD111" s="15">
        <v>0.57571311229904865</v>
      </c>
      <c r="AE111" s="15">
        <v>0.32789647058505278</v>
      </c>
      <c r="AF111" s="15">
        <v>0.63387340501040312</v>
      </c>
      <c r="AG111" s="15">
        <v>0.44330865661950214</v>
      </c>
      <c r="AH111" s="15">
        <v>0.41755330564511051</v>
      </c>
      <c r="AI111" s="15">
        <v>0.15667596948787887</v>
      </c>
      <c r="AJ111" s="15">
        <v>0.40715928745391239</v>
      </c>
      <c r="AK111" s="15">
        <v>0.47059978990251594</v>
      </c>
      <c r="AL111" s="15">
        <v>0.97813041405380441</v>
      </c>
      <c r="AM111" s="15">
        <v>0.38147794116775757</v>
      </c>
      <c r="AN111" s="15">
        <v>0.7325908544010028</v>
      </c>
      <c r="AO111" s="15">
        <v>0.21195043956994564</v>
      </c>
      <c r="AP111" s="15">
        <v>0.52832417791842223</v>
      </c>
      <c r="AQ111" s="15">
        <v>0.90600280945607348</v>
      </c>
      <c r="AR111" s="15">
        <v>0.59061835336629354</v>
      </c>
      <c r="AS111" s="15">
        <v>6.4508833176059044E-3</v>
      </c>
      <c r="AT111" s="15">
        <v>0.94464587332611394</v>
      </c>
      <c r="AU111" s="15">
        <v>0.43446373980748698</v>
      </c>
      <c r="AV111" s="15">
        <v>0.75962273688025561</v>
      </c>
      <c r="AW111" s="15">
        <v>0.37305581996234549</v>
      </c>
      <c r="AX111" s="15">
        <v>0.85492365437466766</v>
      </c>
      <c r="AY111" s="43">
        <v>0.61931898445892253</v>
      </c>
      <c r="AZ111" s="42">
        <v>0.16653311771463486</v>
      </c>
      <c r="BA111" s="15">
        <v>0.56849589133524769</v>
      </c>
      <c r="BB111" s="15">
        <v>0.83611217508547653</v>
      </c>
      <c r="BC111" s="15">
        <v>0.45344883852700735</v>
      </c>
      <c r="BD111" s="15">
        <v>0.61332113542219913</v>
      </c>
      <c r="BE111" s="15">
        <v>4.608065953049878E-2</v>
      </c>
      <c r="BF111" s="15">
        <v>1.0045463995079329E-2</v>
      </c>
      <c r="BG111" s="15">
        <v>0.23686384062409072</v>
      </c>
      <c r="BH111" s="15">
        <v>0.73902711918100394</v>
      </c>
      <c r="BI111" s="15">
        <v>0.81420859151630753</v>
      </c>
      <c r="BJ111" s="15">
        <v>0.61933116518568387</v>
      </c>
      <c r="BK111" s="15">
        <v>0.45731190327861182</v>
      </c>
      <c r="BL111" s="15">
        <v>0.29794041071674904</v>
      </c>
      <c r="BM111" s="15">
        <v>0.29979502124101665</v>
      </c>
      <c r="BN111" s="15">
        <v>8.9517655777126559E-2</v>
      </c>
      <c r="BO111" s="15">
        <v>3.0786197276453375E-3</v>
      </c>
      <c r="BP111" s="15">
        <v>0.78656685875769861</v>
      </c>
      <c r="BQ111" s="15">
        <v>0.33438670329487685</v>
      </c>
      <c r="BR111" s="15">
        <v>0.1658299342642493</v>
      </c>
      <c r="BS111" s="15">
        <v>0.17312023244647079</v>
      </c>
      <c r="BT111" s="15">
        <v>0.72355438619941759</v>
      </c>
      <c r="BU111" s="15">
        <v>0.57301450076058991</v>
      </c>
      <c r="BV111" s="15">
        <v>0.64942232903852493</v>
      </c>
      <c r="BW111" s="15">
        <v>0.78085003542121489</v>
      </c>
      <c r="BX111" s="43">
        <v>7.1518907890773864E-2</v>
      </c>
    </row>
    <row r="112" spans="1:76" s="9" customFormat="1" ht="15" customHeight="1" x14ac:dyDescent="0.35">
      <c r="A112" s="4"/>
      <c r="B112" s="44">
        <v>0.6734152626131471</v>
      </c>
      <c r="C112" s="45">
        <v>0.28664971102379366</v>
      </c>
      <c r="D112" s="45">
        <v>0.47080390378078441</v>
      </c>
      <c r="E112" s="45">
        <v>0.62587842909163727</v>
      </c>
      <c r="F112" s="45">
        <v>9.1730634623403584E-2</v>
      </c>
      <c r="G112" s="45">
        <v>0.9766210416154546</v>
      </c>
      <c r="H112" s="45">
        <v>0.83502065805705428</v>
      </c>
      <c r="I112" s="45">
        <v>0.2767283471520221</v>
      </c>
      <c r="J112" s="45">
        <v>0.89262570353344162</v>
      </c>
      <c r="K112" s="45">
        <v>0.55858948420761234</v>
      </c>
      <c r="L112" s="45">
        <v>0.63198243013651578</v>
      </c>
      <c r="M112" s="45">
        <v>0.81683163716184837</v>
      </c>
      <c r="N112" s="45">
        <v>0.1668892356955699</v>
      </c>
      <c r="O112" s="45">
        <v>0.63619423753877247</v>
      </c>
      <c r="P112" s="45">
        <v>0.96346065135258252</v>
      </c>
      <c r="Q112" s="45">
        <v>0.12869926926237829</v>
      </c>
      <c r="R112" s="45">
        <v>9.6655287882408736E-2</v>
      </c>
      <c r="S112" s="45">
        <v>0.86236183509136499</v>
      </c>
      <c r="T112" s="45">
        <v>0.26430256506100447</v>
      </c>
      <c r="U112" s="45">
        <v>0.43864911003267382</v>
      </c>
      <c r="V112" s="45">
        <v>0.68813804120417754</v>
      </c>
      <c r="W112" s="45">
        <v>0.154881812106621</v>
      </c>
      <c r="X112" s="45">
        <v>0.3993186463470757</v>
      </c>
      <c r="Y112" s="45">
        <v>0.62509644706342482</v>
      </c>
      <c r="Z112" s="46">
        <v>0.32387832811042594</v>
      </c>
      <c r="AA112" s="44">
        <v>4.4111906819968016E-2</v>
      </c>
      <c r="AB112" s="45">
        <v>0.23141078746814481</v>
      </c>
      <c r="AC112" s="45">
        <v>0.58190884990742087</v>
      </c>
      <c r="AD112" s="45">
        <v>0.30530370534147055</v>
      </c>
      <c r="AE112" s="45">
        <v>1.5045714157058687E-2</v>
      </c>
      <c r="AF112" s="45">
        <v>0.41144145129974874</v>
      </c>
      <c r="AG112" s="45">
        <v>0.6128981801921114</v>
      </c>
      <c r="AH112" s="45">
        <v>0.91955361291152149</v>
      </c>
      <c r="AI112" s="45">
        <v>0.81200260817703784</v>
      </c>
      <c r="AJ112" s="45">
        <v>0.76329505124265296</v>
      </c>
      <c r="AK112" s="45">
        <v>0.88693071891568609</v>
      </c>
      <c r="AL112" s="45">
        <v>3.8867756847195345E-2</v>
      </c>
      <c r="AM112" s="45">
        <v>0.64523612543325526</v>
      </c>
      <c r="AN112" s="45">
        <v>0.73791322658629899</v>
      </c>
      <c r="AO112" s="45">
        <v>6.6098587608246495E-2</v>
      </c>
      <c r="AP112" s="45">
        <v>0.79873390271299427</v>
      </c>
      <c r="AQ112" s="45">
        <v>0.56683033918201098</v>
      </c>
      <c r="AR112" s="45">
        <v>0.50621010392705734</v>
      </c>
      <c r="AS112" s="45">
        <v>0.47060945290088685</v>
      </c>
      <c r="AT112" s="45">
        <v>0.41896663317582561</v>
      </c>
      <c r="AU112" s="45">
        <v>3.9623349275663688E-2</v>
      </c>
      <c r="AV112" s="45">
        <v>0.82898139868938969</v>
      </c>
      <c r="AW112" s="45">
        <v>0.98712336428356806</v>
      </c>
      <c r="AX112" s="45">
        <v>0.40800953601750067</v>
      </c>
      <c r="AY112" s="46">
        <v>0.46784252945656735</v>
      </c>
      <c r="AZ112" s="44">
        <v>0.10832749220746285</v>
      </c>
      <c r="BA112" s="45">
        <v>0.49576488023370968</v>
      </c>
      <c r="BB112" s="45">
        <v>0.90588368359099847</v>
      </c>
      <c r="BC112" s="45">
        <v>0.44654669225951504</v>
      </c>
      <c r="BD112" s="45">
        <v>0.44288526964029484</v>
      </c>
      <c r="BE112" s="45">
        <v>0.73325771855058985</v>
      </c>
      <c r="BF112" s="45">
        <v>0.40643981809218632</v>
      </c>
      <c r="BG112" s="45">
        <v>0.43866985349930898</v>
      </c>
      <c r="BH112" s="45">
        <v>0.39853061741739937</v>
      </c>
      <c r="BI112" s="45">
        <v>0.61886261438135126</v>
      </c>
      <c r="BJ112" s="45">
        <v>3.0202007028381495E-2</v>
      </c>
      <c r="BK112" s="45">
        <v>0.76172395791969583</v>
      </c>
      <c r="BL112" s="45">
        <v>0.82284368039591349</v>
      </c>
      <c r="BM112" s="45">
        <v>3.4360429563846551E-2</v>
      </c>
      <c r="BN112" s="45">
        <v>0.21621513734358955</v>
      </c>
      <c r="BO112" s="45">
        <v>0.81848444253216246</v>
      </c>
      <c r="BP112" s="45">
        <v>0.4648989562199457</v>
      </c>
      <c r="BQ112" s="45">
        <v>0.18658946492636008</v>
      </c>
      <c r="BR112" s="45">
        <v>0.29461674613536382</v>
      </c>
      <c r="BS112" s="45">
        <v>1.2156177464622053E-2</v>
      </c>
      <c r="BT112" s="45">
        <v>3.1578311559328331E-2</v>
      </c>
      <c r="BU112" s="45">
        <v>0.33765991047820865</v>
      </c>
      <c r="BV112" s="45">
        <v>0.92022468785641287</v>
      </c>
      <c r="BW112" s="45">
        <v>0.55078703946524421</v>
      </c>
      <c r="BX112" s="46">
        <v>0.4328120490928743</v>
      </c>
    </row>
  </sheetData>
  <mergeCells count="3">
    <mergeCell ref="B2:Z2"/>
    <mergeCell ref="AA2:AY2"/>
    <mergeCell ref="AZ2:BX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595CE-BE71-4A6C-A0C3-3A40D1F9391D}">
  <sheetPr>
    <tabColor theme="5" tint="-0.249977111117893"/>
  </sheetPr>
  <dimension ref="A1:G30"/>
  <sheetViews>
    <sheetView showGridLines="0" topLeftCell="A3" zoomScale="90" zoomScaleNormal="90" workbookViewId="0">
      <selection activeCell="F26" sqref="F26"/>
    </sheetView>
  </sheetViews>
  <sheetFormatPr defaultColWidth="8.81640625" defaultRowHeight="15" customHeight="1" x14ac:dyDescent="0.35"/>
  <cols>
    <col min="1" max="1" width="1" style="4" customWidth="1"/>
    <col min="2" max="2" width="13.1796875" style="9" customWidth="1"/>
    <col min="3" max="19" width="13.1796875" style="5" customWidth="1"/>
    <col min="20" max="16384" width="8.81640625" style="5"/>
  </cols>
  <sheetData>
    <row r="1" spans="1:7" s="4" customFormat="1" ht="4.4000000000000004" customHeight="1" x14ac:dyDescent="0.35">
      <c r="B1" s="74"/>
    </row>
    <row r="2" spans="1:7" ht="15" customHeight="1" x14ac:dyDescent="0.35">
      <c r="B2" s="73" t="s">
        <v>167</v>
      </c>
    </row>
    <row r="3" spans="1:7" s="4" customFormat="1" ht="4.4000000000000004" customHeight="1" x14ac:dyDescent="0.35">
      <c r="B3" s="74"/>
    </row>
    <row r="4" spans="1:7" ht="15" customHeight="1" x14ac:dyDescent="0.35">
      <c r="B4" s="71" t="s">
        <v>171</v>
      </c>
      <c r="C4" s="77"/>
      <c r="D4" s="77"/>
      <c r="E4" s="77"/>
      <c r="F4" s="77"/>
      <c r="G4" s="78"/>
    </row>
    <row r="5" spans="1:7" s="76" customFormat="1" ht="15" customHeight="1" x14ac:dyDescent="0.35">
      <c r="A5" s="75"/>
      <c r="B5" s="39"/>
      <c r="C5" s="76" t="s">
        <v>172</v>
      </c>
      <c r="D5" s="76" t="s">
        <v>173</v>
      </c>
      <c r="E5" s="76" t="s">
        <v>176</v>
      </c>
      <c r="F5" s="76" t="s">
        <v>174</v>
      </c>
      <c r="G5" s="79" t="s">
        <v>175</v>
      </c>
    </row>
    <row r="6" spans="1:7" ht="15" customHeight="1" x14ac:dyDescent="0.35">
      <c r="B6" s="39" t="s">
        <v>168</v>
      </c>
      <c r="C6" s="6">
        <f>110*25*3</f>
        <v>8250</v>
      </c>
      <c r="D6" s="6">
        <f>COUNTA('Random Numbers'!B3:BX112)</f>
        <v>8250</v>
      </c>
      <c r="E6" s="80">
        <f>IFERROR(D6/C6-1,0)</f>
        <v>0</v>
      </c>
      <c r="F6" s="81">
        <v>0</v>
      </c>
      <c r="G6" s="82" t="str">
        <f>IF(ABS(E6)&lt;=F6,"Ok","Error")</f>
        <v>Ok</v>
      </c>
    </row>
    <row r="7" spans="1:7" ht="15" customHeight="1" x14ac:dyDescent="0.35">
      <c r="B7" s="39" t="s">
        <v>169</v>
      </c>
      <c r="C7" s="83">
        <v>0.5</v>
      </c>
      <c r="D7" s="83">
        <f>AVERAGE('Random Numbers'!B3:BX112)</f>
        <v>0.49875007960397832</v>
      </c>
      <c r="E7" s="80">
        <f t="shared" ref="E7:E8" si="0">IFERROR(D7/C7-1,0)</f>
        <v>-2.4998407920433507E-3</v>
      </c>
      <c r="F7" s="81">
        <v>0.01</v>
      </c>
      <c r="G7" s="82" t="str">
        <f>IF(ABS(E7)&lt;=F7,"Ok","Error")</f>
        <v>Ok</v>
      </c>
    </row>
    <row r="8" spans="1:7" ht="15" customHeight="1" x14ac:dyDescent="0.35">
      <c r="B8" s="39" t="s">
        <v>170</v>
      </c>
      <c r="C8" s="83">
        <f>1/12</f>
        <v>8.3333333333333329E-2</v>
      </c>
      <c r="D8" s="83">
        <f>_xlfn.VAR.P('Random Numbers'!B3:BX112)</f>
        <v>8.2893347799958994E-2</v>
      </c>
      <c r="E8" s="80">
        <f t="shared" si="0"/>
        <v>-5.2798264004920714E-3</v>
      </c>
      <c r="F8" s="81">
        <v>0.01</v>
      </c>
      <c r="G8" s="82" t="str">
        <f>IF(ABS(E8)&lt;=F8,"Ok","Error")</f>
        <v>Ok</v>
      </c>
    </row>
    <row r="9" spans="1:7" ht="15" customHeight="1" x14ac:dyDescent="0.35">
      <c r="B9" s="39" t="s">
        <v>7</v>
      </c>
      <c r="C9" s="83">
        <v>0</v>
      </c>
      <c r="D9" s="83">
        <f>MIN('Random Numbers'!B3:BX112)</f>
        <v>3.017937112714808E-5</v>
      </c>
      <c r="E9" s="80"/>
      <c r="F9" s="81"/>
      <c r="G9" s="82" t="str">
        <f>IF(D9&gt;=C9,"Ok","Error")</f>
        <v>Ok</v>
      </c>
    </row>
    <row r="10" spans="1:7" ht="15" customHeight="1" x14ac:dyDescent="0.35">
      <c r="B10" s="40" t="s">
        <v>14</v>
      </c>
      <c r="C10" s="84">
        <v>1</v>
      </c>
      <c r="D10" s="84">
        <f>MAX('Random Numbers'!B3:BX112)</f>
        <v>0.99980502368161372</v>
      </c>
      <c r="E10" s="85"/>
      <c r="F10" s="85"/>
      <c r="G10" s="86" t="str">
        <f>IF(D10&lt;=C10,"Ok","Error")</f>
        <v>Ok</v>
      </c>
    </row>
    <row r="11" spans="1:7" s="4" customFormat="1" ht="4.4000000000000004" customHeight="1" x14ac:dyDescent="0.35">
      <c r="B11" s="74"/>
    </row>
    <row r="12" spans="1:7" ht="15" customHeight="1" x14ac:dyDescent="0.35">
      <c r="B12" s="71" t="s">
        <v>177</v>
      </c>
      <c r="C12" s="77"/>
      <c r="D12" s="77"/>
      <c r="E12" s="77"/>
      <c r="F12" s="77"/>
      <c r="G12" s="78"/>
    </row>
    <row r="13" spans="1:7" s="76" customFormat="1" ht="15" customHeight="1" x14ac:dyDescent="0.35">
      <c r="A13" s="75"/>
      <c r="B13" s="39" t="s">
        <v>178</v>
      </c>
      <c r="C13" s="101" t="s">
        <v>198</v>
      </c>
      <c r="D13" s="76" t="s">
        <v>179</v>
      </c>
      <c r="E13" s="76" t="s">
        <v>180</v>
      </c>
      <c r="F13" s="76" t="s">
        <v>181</v>
      </c>
      <c r="G13" s="79"/>
    </row>
    <row r="14" spans="1:7" ht="15" customHeight="1" x14ac:dyDescent="0.35">
      <c r="B14" s="39">
        <v>0.1</v>
      </c>
      <c r="C14" s="6">
        <f>$C$6/10</f>
        <v>825</v>
      </c>
      <c r="D14" s="6">
        <f>COUNTIF('Random Numbers'!$B$3:$BX$112,"&lt;="&amp;B14)</f>
        <v>812</v>
      </c>
      <c r="E14" s="87">
        <f>D14</f>
        <v>812</v>
      </c>
      <c r="F14" s="83">
        <f t="shared" ref="F14:F23" si="1">((E14-C14)^2)/C14</f>
        <v>0.20484848484848484</v>
      </c>
      <c r="G14" s="88"/>
    </row>
    <row r="15" spans="1:7" ht="15" customHeight="1" x14ac:dyDescent="0.35">
      <c r="B15" s="39">
        <v>0.2</v>
      </c>
      <c r="C15" s="6">
        <f t="shared" ref="C15:C23" si="2">$C$6/10</f>
        <v>825</v>
      </c>
      <c r="D15" s="6">
        <f>COUNTIF('Random Numbers'!$B$3:$BX$112,"&lt;="&amp;B15)</f>
        <v>1645</v>
      </c>
      <c r="E15" s="6">
        <f>D15-D14</f>
        <v>833</v>
      </c>
      <c r="F15" s="83">
        <f t="shared" si="1"/>
        <v>7.7575757575757576E-2</v>
      </c>
      <c r="G15" s="88"/>
    </row>
    <row r="16" spans="1:7" ht="15" customHeight="1" x14ac:dyDescent="0.35">
      <c r="B16" s="39">
        <v>0.3</v>
      </c>
      <c r="C16" s="6">
        <f t="shared" si="2"/>
        <v>825</v>
      </c>
      <c r="D16" s="6">
        <f>COUNTIF('Random Numbers'!$B$3:$BX$112,"&lt;="&amp;B16)</f>
        <v>2484</v>
      </c>
      <c r="E16" s="6">
        <f t="shared" ref="E16:E23" si="3">D16-D15</f>
        <v>839</v>
      </c>
      <c r="F16" s="83">
        <f t="shared" si="1"/>
        <v>0.23757575757575758</v>
      </c>
      <c r="G16" s="88"/>
    </row>
    <row r="17" spans="1:7" ht="15" customHeight="1" x14ac:dyDescent="0.35">
      <c r="B17" s="39">
        <v>0.4</v>
      </c>
      <c r="C17" s="6">
        <f t="shared" si="2"/>
        <v>825</v>
      </c>
      <c r="D17" s="6">
        <f>COUNTIF('Random Numbers'!$B$3:$BX$112,"&lt;="&amp;B17)</f>
        <v>3307</v>
      </c>
      <c r="E17" s="6">
        <f t="shared" si="3"/>
        <v>823</v>
      </c>
      <c r="F17" s="83">
        <f t="shared" si="1"/>
        <v>4.8484848484848485E-3</v>
      </c>
      <c r="G17" s="88"/>
    </row>
    <row r="18" spans="1:7" ht="15" customHeight="1" x14ac:dyDescent="0.35">
      <c r="B18" s="39">
        <v>0.5</v>
      </c>
      <c r="C18" s="6">
        <f t="shared" si="2"/>
        <v>825</v>
      </c>
      <c r="D18" s="6">
        <f>COUNTIF('Random Numbers'!$B$3:$BX$112,"&lt;="&amp;B18)</f>
        <v>4169</v>
      </c>
      <c r="E18" s="6">
        <f t="shared" si="3"/>
        <v>862</v>
      </c>
      <c r="F18" s="83">
        <f t="shared" si="1"/>
        <v>1.6593939393939394</v>
      </c>
      <c r="G18" s="88"/>
    </row>
    <row r="19" spans="1:7" ht="15" customHeight="1" x14ac:dyDescent="0.35">
      <c r="B19" s="39">
        <v>0.6</v>
      </c>
      <c r="C19" s="6">
        <f t="shared" si="2"/>
        <v>825</v>
      </c>
      <c r="D19" s="6">
        <f>COUNTIF('Random Numbers'!$B$3:$BX$112,"&lt;="&amp;B19)</f>
        <v>4982</v>
      </c>
      <c r="E19" s="6">
        <f t="shared" si="3"/>
        <v>813</v>
      </c>
      <c r="F19" s="83">
        <f t="shared" si="1"/>
        <v>0.17454545454545456</v>
      </c>
      <c r="G19" s="88"/>
    </row>
    <row r="20" spans="1:7" ht="15" customHeight="1" x14ac:dyDescent="0.35">
      <c r="B20" s="39">
        <v>0.7</v>
      </c>
      <c r="C20" s="6">
        <f t="shared" si="2"/>
        <v>825</v>
      </c>
      <c r="D20" s="6">
        <f>COUNTIF('Random Numbers'!$B$3:$BX$112,"&lt;="&amp;B20)</f>
        <v>5805</v>
      </c>
      <c r="E20" s="6">
        <f t="shared" si="3"/>
        <v>823</v>
      </c>
      <c r="F20" s="83">
        <f t="shared" si="1"/>
        <v>4.8484848484848485E-3</v>
      </c>
      <c r="G20" s="88"/>
    </row>
    <row r="21" spans="1:7" ht="15" customHeight="1" x14ac:dyDescent="0.35">
      <c r="B21" s="39">
        <v>0.8</v>
      </c>
      <c r="C21" s="6">
        <f t="shared" si="2"/>
        <v>825</v>
      </c>
      <c r="D21" s="6">
        <f>COUNTIF('Random Numbers'!$B$3:$BX$112,"&lt;="&amp;B21)</f>
        <v>6611</v>
      </c>
      <c r="E21" s="6">
        <f t="shared" si="3"/>
        <v>806</v>
      </c>
      <c r="F21" s="83">
        <f t="shared" si="1"/>
        <v>0.43757575757575756</v>
      </c>
      <c r="G21" s="88"/>
    </row>
    <row r="22" spans="1:7" ht="15" customHeight="1" x14ac:dyDescent="0.35">
      <c r="B22" s="39">
        <v>0.9</v>
      </c>
      <c r="C22" s="6">
        <f t="shared" si="2"/>
        <v>825</v>
      </c>
      <c r="D22" s="6">
        <f>COUNTIF('Random Numbers'!$B$3:$BX$112,"&lt;="&amp;B22)</f>
        <v>7405</v>
      </c>
      <c r="E22" s="6">
        <f t="shared" si="3"/>
        <v>794</v>
      </c>
      <c r="F22" s="83">
        <f t="shared" si="1"/>
        <v>1.1648484848484848</v>
      </c>
      <c r="G22" s="88"/>
    </row>
    <row r="23" spans="1:7" ht="15" customHeight="1" x14ac:dyDescent="0.35">
      <c r="B23" s="39">
        <v>1</v>
      </c>
      <c r="C23" s="6">
        <f t="shared" si="2"/>
        <v>825</v>
      </c>
      <c r="D23" s="6">
        <f>COUNTIF('Random Numbers'!$B$3:$BX$112,"&lt;="&amp;B23)</f>
        <v>8250</v>
      </c>
      <c r="E23" s="6">
        <f t="shared" si="3"/>
        <v>845</v>
      </c>
      <c r="F23" s="83">
        <f t="shared" si="1"/>
        <v>0.48484848484848486</v>
      </c>
      <c r="G23" s="88"/>
    </row>
    <row r="24" spans="1:7" s="76" customFormat="1" ht="15" customHeight="1" x14ac:dyDescent="0.35">
      <c r="A24" s="75"/>
      <c r="B24" s="39" t="s">
        <v>152</v>
      </c>
      <c r="C24" s="12">
        <f>SUM(C14:C23)</f>
        <v>8250</v>
      </c>
      <c r="E24" s="12">
        <f>SUM(E14:E23)</f>
        <v>8250</v>
      </c>
      <c r="F24" s="89">
        <f>SUM(F14:F23)</f>
        <v>4.4509090909090911</v>
      </c>
      <c r="G24" s="79"/>
    </row>
    <row r="25" spans="1:7" ht="15" customHeight="1" x14ac:dyDescent="0.35">
      <c r="B25" s="90"/>
      <c r="C25" s="91" t="str">
        <f>IF(C6=C24,"Ok","Error")</f>
        <v>Ok</v>
      </c>
      <c r="E25" s="91" t="str">
        <f>IF(D6=E24,"Ok","Error")</f>
        <v>Ok</v>
      </c>
      <c r="G25" s="88"/>
    </row>
    <row r="26" spans="1:7" ht="15" customHeight="1" x14ac:dyDescent="0.35">
      <c r="B26" s="39" t="s">
        <v>182</v>
      </c>
      <c r="F26" s="83">
        <f>COUNTA(F14:F23)-1</f>
        <v>9</v>
      </c>
      <c r="G26" s="88"/>
    </row>
    <row r="27" spans="1:7" ht="15" customHeight="1" x14ac:dyDescent="0.35">
      <c r="B27" s="39" t="s">
        <v>183</v>
      </c>
      <c r="F27" s="5">
        <v>0.05</v>
      </c>
      <c r="G27" s="88"/>
    </row>
    <row r="28" spans="1:7" ht="15" customHeight="1" x14ac:dyDescent="0.35">
      <c r="B28" s="39" t="s">
        <v>184</v>
      </c>
      <c r="F28" s="92">
        <f>_xlfn.CHISQ.INV.RT(F27,F26)</f>
        <v>16.918977604620451</v>
      </c>
      <c r="G28" s="88"/>
    </row>
    <row r="29" spans="1:7" ht="15" customHeight="1" x14ac:dyDescent="0.35">
      <c r="B29" s="39" t="s">
        <v>185</v>
      </c>
      <c r="F29" s="91" t="str">
        <f>IF(F24&lt;F28,"Pass","Fail")</f>
        <v>Pass</v>
      </c>
      <c r="G29" s="88"/>
    </row>
    <row r="30" spans="1:7" ht="15" customHeight="1" x14ac:dyDescent="0.35">
      <c r="B30" s="93"/>
      <c r="C30" s="94"/>
      <c r="D30" s="94"/>
      <c r="E30" s="94"/>
      <c r="F30" s="94"/>
      <c r="G30" s="95"/>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908A6-98AF-4F00-B10F-58017AB2B6FE}">
  <sheetPr>
    <tabColor theme="6" tint="0.39997558519241921"/>
  </sheetPr>
  <dimension ref="A1:AD113"/>
  <sheetViews>
    <sheetView showGridLines="0" zoomScale="90" zoomScaleNormal="90" workbookViewId="0">
      <pane xSplit="4" ySplit="3" topLeftCell="E4" activePane="bottomRight" state="frozen"/>
      <selection pane="topRight" activeCell="E1" sqref="E1"/>
      <selection pane="bottomLeft" activeCell="A4" sqref="A4"/>
      <selection pane="bottomRight" activeCell="E4" sqref="E4"/>
    </sheetView>
  </sheetViews>
  <sheetFormatPr defaultColWidth="8.81640625" defaultRowHeight="15" customHeight="1" x14ac:dyDescent="0.35"/>
  <cols>
    <col min="1" max="1" width="1" style="4" customWidth="1"/>
    <col min="2" max="2" width="8.81640625" style="5"/>
    <col min="3" max="3" width="18.7265625" style="5" bestFit="1" customWidth="1"/>
    <col min="4" max="4" width="13.453125" style="5" bestFit="1" customWidth="1"/>
    <col min="5" max="5" width="11.7265625" style="5" bestFit="1" customWidth="1"/>
    <col min="6" max="16384" width="8.81640625" style="5"/>
  </cols>
  <sheetData>
    <row r="1" spans="1:30" s="4" customFormat="1" ht="4.4000000000000004" customHeight="1" x14ac:dyDescent="0.35"/>
    <row r="2" spans="1:30" ht="15" customHeight="1" x14ac:dyDescent="0.35">
      <c r="B2" s="64" t="s">
        <v>149</v>
      </c>
      <c r="C2" s="65"/>
      <c r="E2" s="63" t="s">
        <v>148</v>
      </c>
    </row>
    <row r="3" spans="1:30" s="12" customFormat="1" ht="15" customHeight="1" x14ac:dyDescent="0.35">
      <c r="A3" s="11"/>
      <c r="B3" s="29" t="s">
        <v>1</v>
      </c>
      <c r="C3" s="53" t="s">
        <v>142</v>
      </c>
      <c r="D3" s="30" t="s">
        <v>19</v>
      </c>
      <c r="E3" s="30">
        <v>1</v>
      </c>
      <c r="F3" s="30">
        <v>2</v>
      </c>
      <c r="G3" s="30">
        <v>3</v>
      </c>
      <c r="H3" s="30">
        <v>4</v>
      </c>
      <c r="I3" s="30">
        <v>5</v>
      </c>
      <c r="J3" s="30">
        <v>6</v>
      </c>
      <c r="K3" s="30">
        <v>7</v>
      </c>
      <c r="L3" s="30">
        <v>8</v>
      </c>
      <c r="M3" s="30">
        <v>9</v>
      </c>
      <c r="N3" s="30">
        <v>10</v>
      </c>
      <c r="O3" s="30">
        <v>11</v>
      </c>
      <c r="P3" s="30">
        <v>12</v>
      </c>
      <c r="Q3" s="30">
        <v>13</v>
      </c>
      <c r="R3" s="30">
        <v>14</v>
      </c>
      <c r="S3" s="30">
        <v>15</v>
      </c>
      <c r="T3" s="30">
        <v>16</v>
      </c>
      <c r="U3" s="30">
        <v>17</v>
      </c>
      <c r="V3" s="30">
        <v>18</v>
      </c>
      <c r="W3" s="30">
        <v>19</v>
      </c>
      <c r="X3" s="30">
        <v>20</v>
      </c>
      <c r="Y3" s="30">
        <v>21</v>
      </c>
      <c r="Z3" s="30">
        <v>22</v>
      </c>
      <c r="AA3" s="30">
        <v>23</v>
      </c>
      <c r="AB3" s="30">
        <v>24</v>
      </c>
      <c r="AC3" s="31">
        <v>25</v>
      </c>
      <c r="AD3" s="68" t="s">
        <v>152</v>
      </c>
    </row>
    <row r="4" spans="1:30" s="6" customFormat="1" ht="15" customHeight="1" x14ac:dyDescent="0.35">
      <c r="A4" s="2"/>
      <c r="B4" s="32" t="s">
        <v>22</v>
      </c>
      <c r="C4" s="51" t="s">
        <v>32</v>
      </c>
      <c r="D4" s="6" t="s">
        <v>8</v>
      </c>
      <c r="E4" s="6">
        <f>ROUND(EXP('Random Numbers'!B3)/2.5*Averages!$I3+(1-'Random Numbers'!B3^0.5)*VLOOKUP($D4,Averages!$H$113:$K$117,2,0),Proj_Rounding)</f>
        <v>11</v>
      </c>
      <c r="F4" s="6">
        <f>ROUND(EXP('Random Numbers'!C3)/2.5*Averages!$I3+(1-'Random Numbers'!C3^0.5)*VLOOKUP($D4,Averages!$H$113:$K$117,2,0),Proj_Rounding)</f>
        <v>12</v>
      </c>
      <c r="G4" s="6">
        <f>ROUND(EXP('Random Numbers'!D3)/2.5*Averages!$I3+(1-'Random Numbers'!D3^0.5)*VLOOKUP($D4,Averages!$H$113:$K$117,2,0),Proj_Rounding)</f>
        <v>11</v>
      </c>
      <c r="H4" s="6">
        <f>ROUND(EXP('Random Numbers'!E3)/2.5*Averages!$I3+(1-'Random Numbers'!E3^0.5)*VLOOKUP($D4,Averages!$H$113:$K$117,2,0),Proj_Rounding)</f>
        <v>11</v>
      </c>
      <c r="I4" s="6">
        <f>ROUND(EXP('Random Numbers'!F3)/2.5*Averages!$I3+(1-'Random Numbers'!F3^0.5)*VLOOKUP($D4,Averages!$H$113:$K$117,2,0),Proj_Rounding)</f>
        <v>12</v>
      </c>
      <c r="J4" s="6">
        <f>ROUND(EXP('Random Numbers'!G3)/2.5*Averages!$I3+(1-'Random Numbers'!G3^0.5)*VLOOKUP($D4,Averages!$H$113:$K$117,2,0),Proj_Rounding)</f>
        <v>11</v>
      </c>
      <c r="K4" s="6">
        <f>ROUND(EXP('Random Numbers'!H3)/2.5*Averages!$I3+(1-'Random Numbers'!H3^0.5)*VLOOKUP($D4,Averages!$H$113:$K$117,2,0),Proj_Rounding)</f>
        <v>11</v>
      </c>
      <c r="L4" s="6">
        <f>ROUND(EXP('Random Numbers'!I3)/2.5*Averages!$I3+(1-'Random Numbers'!I3^0.5)*VLOOKUP($D4,Averages!$H$113:$K$117,2,0),Proj_Rounding)</f>
        <v>11</v>
      </c>
      <c r="M4" s="6">
        <f>ROUND(EXP('Random Numbers'!J3)/2.5*Averages!$I3+(1-'Random Numbers'!J3^0.5)*VLOOKUP($D4,Averages!$H$113:$K$117,2,0),Proj_Rounding)</f>
        <v>11</v>
      </c>
      <c r="N4" s="6">
        <f>ROUND(EXP('Random Numbers'!K3)/2.5*Averages!$I3+(1-'Random Numbers'!K3^0.5)*VLOOKUP($D4,Averages!$H$113:$K$117,2,0),Proj_Rounding)</f>
        <v>11</v>
      </c>
      <c r="O4" s="6">
        <f>ROUND(EXP('Random Numbers'!L3)/2.5*Averages!$I3+(1-'Random Numbers'!L3^0.5)*VLOOKUP($D4,Averages!$H$113:$K$117,2,0),Proj_Rounding)</f>
        <v>12</v>
      </c>
      <c r="P4" s="6">
        <f>ROUND(EXP('Random Numbers'!M3)/2.5*Averages!$I3+(1-'Random Numbers'!M3^0.5)*VLOOKUP($D4,Averages!$H$113:$K$117,2,0),Proj_Rounding)</f>
        <v>20</v>
      </c>
      <c r="Q4" s="6">
        <f>ROUND(EXP('Random Numbers'!N3)/2.5*Averages!$I3+(1-'Random Numbers'!N3^0.5)*VLOOKUP($D4,Averages!$H$113:$K$117,2,0),Proj_Rounding)</f>
        <v>11</v>
      </c>
      <c r="R4" s="6">
        <f>ROUND(EXP('Random Numbers'!O3)/2.5*Averages!$I3+(1-'Random Numbers'!O3^0.5)*VLOOKUP($D4,Averages!$H$113:$K$117,2,0),Proj_Rounding)</f>
        <v>11</v>
      </c>
      <c r="S4" s="6">
        <f>ROUND(EXP('Random Numbers'!P3)/2.5*Averages!$I3+(1-'Random Numbers'!P3^0.5)*VLOOKUP($D4,Averages!$H$113:$K$117,2,0),Proj_Rounding)</f>
        <v>17</v>
      </c>
      <c r="T4" s="6">
        <f>ROUND(EXP('Random Numbers'!Q3)/2.5*Averages!$I3+(1-'Random Numbers'!Q3^0.5)*VLOOKUP($D4,Averages!$H$113:$K$117,2,0),Proj_Rounding)</f>
        <v>12</v>
      </c>
      <c r="U4" s="6">
        <f>ROUND(EXP('Random Numbers'!R3)/2.5*Averages!$I3+(1-'Random Numbers'!R3^0.5)*VLOOKUP($D4,Averages!$H$113:$K$117,2,0),Proj_Rounding)</f>
        <v>13</v>
      </c>
      <c r="V4" s="6">
        <f>ROUND(EXP('Random Numbers'!S3)/2.5*Averages!$I3+(1-'Random Numbers'!S3^0.5)*VLOOKUP($D4,Averages!$H$113:$K$117,2,0),Proj_Rounding)</f>
        <v>11</v>
      </c>
      <c r="W4" s="6">
        <f>ROUND(EXP('Random Numbers'!T3)/2.5*Averages!$I3+(1-'Random Numbers'!T3^0.5)*VLOOKUP($D4,Averages!$H$113:$K$117,2,0),Proj_Rounding)</f>
        <v>12</v>
      </c>
      <c r="X4" s="6">
        <f>ROUND(EXP('Random Numbers'!U3)/2.5*Averages!$I3+(1-'Random Numbers'!U3^0.5)*VLOOKUP($D4,Averages!$H$113:$K$117,2,0),Proj_Rounding)</f>
        <v>13</v>
      </c>
      <c r="Y4" s="6">
        <f>ROUND(EXP('Random Numbers'!V3)/2.5*Averages!$I3+(1-'Random Numbers'!V3^0.5)*VLOOKUP($D4,Averages!$H$113:$K$117,2,0),Proj_Rounding)</f>
        <v>19</v>
      </c>
      <c r="Z4" s="6">
        <f>ROUND(EXP('Random Numbers'!W3)/2.5*Averages!$I3+(1-'Random Numbers'!W3^0.5)*VLOOKUP($D4,Averages!$H$113:$K$117,2,0),Proj_Rounding)</f>
        <v>11</v>
      </c>
      <c r="AA4" s="6">
        <f>ROUND(EXP('Random Numbers'!X3)/2.5*Averages!$I3+(1-'Random Numbers'!X3^0.5)*VLOOKUP($D4,Averages!$H$113:$K$117,2,0),Proj_Rounding)</f>
        <v>13</v>
      </c>
      <c r="AB4" s="6">
        <f>ROUND(EXP('Random Numbers'!Y3)/2.5*Averages!$I3+(1-'Random Numbers'!Y3^0.5)*VLOOKUP($D4,Averages!$H$113:$K$117,2,0),Proj_Rounding)</f>
        <v>13</v>
      </c>
      <c r="AC4" s="49">
        <f>ROUND(EXP('Random Numbers'!Z3)/2.5*Averages!$I3+(1-'Random Numbers'!Z3^0.5)*VLOOKUP($D4,Averages!$H$113:$K$117,2,0),Proj_Rounding)</f>
        <v>11</v>
      </c>
      <c r="AD4" s="69">
        <f>SUM(E4:AC4)</f>
        <v>311</v>
      </c>
    </row>
    <row r="5" spans="1:30" s="6" customFormat="1" ht="15" customHeight="1" x14ac:dyDescent="0.35">
      <c r="A5" s="2"/>
      <c r="B5" s="32" t="s">
        <v>22</v>
      </c>
      <c r="C5" s="51" t="s">
        <v>33</v>
      </c>
      <c r="D5" s="6" t="s">
        <v>8</v>
      </c>
      <c r="E5" s="6">
        <f>ROUND(EXP('Random Numbers'!B4)/2.5*Averages!$I4+(1-'Random Numbers'!B4^0.5)*VLOOKUP($D5,Averages!$H$113:$K$117,2,0),Proj_Rounding)</f>
        <v>9</v>
      </c>
      <c r="F5" s="6">
        <f>ROUND(EXP('Random Numbers'!C4)/2.5*Averages!$I4+(1-'Random Numbers'!C4^0.5)*VLOOKUP($D5,Averages!$H$113:$K$117,2,0),Proj_Rounding)</f>
        <v>16</v>
      </c>
      <c r="G5" s="6">
        <f>ROUND(EXP('Random Numbers'!D4)/2.5*Averages!$I4+(1-'Random Numbers'!D4^0.5)*VLOOKUP($D5,Averages!$H$113:$K$117,2,0),Proj_Rounding)</f>
        <v>9</v>
      </c>
      <c r="H5" s="6">
        <f>ROUND(EXP('Random Numbers'!E4)/2.5*Averages!$I4+(1-'Random Numbers'!E4^0.5)*VLOOKUP($D5,Averages!$H$113:$K$117,2,0),Proj_Rounding)</f>
        <v>17</v>
      </c>
      <c r="I5" s="6">
        <f>ROUND(EXP('Random Numbers'!F4)/2.5*Averages!$I4+(1-'Random Numbers'!F4^0.5)*VLOOKUP($D5,Averages!$H$113:$K$117,2,0),Proj_Rounding)</f>
        <v>10</v>
      </c>
      <c r="J5" s="6">
        <f>ROUND(EXP('Random Numbers'!G4)/2.5*Averages!$I4+(1-'Random Numbers'!G4^0.5)*VLOOKUP($D5,Averages!$H$113:$K$117,2,0),Proj_Rounding)</f>
        <v>12</v>
      </c>
      <c r="K5" s="6">
        <f>ROUND(EXP('Random Numbers'!H4)/2.5*Averages!$I4+(1-'Random Numbers'!H4^0.5)*VLOOKUP($D5,Averages!$H$113:$K$117,2,0),Proj_Rounding)</f>
        <v>16</v>
      </c>
      <c r="L5" s="6">
        <f>ROUND(EXP('Random Numbers'!I4)/2.5*Averages!$I4+(1-'Random Numbers'!I4^0.5)*VLOOKUP($D5,Averages!$H$113:$K$117,2,0),Proj_Rounding)</f>
        <v>11</v>
      </c>
      <c r="M5" s="6">
        <f>ROUND(EXP('Random Numbers'!J4)/2.5*Averages!$I4+(1-'Random Numbers'!J4^0.5)*VLOOKUP($D5,Averages!$H$113:$K$117,2,0),Proj_Rounding)</f>
        <v>11</v>
      </c>
      <c r="N5" s="6">
        <f>ROUND(EXP('Random Numbers'!K4)/2.5*Averages!$I4+(1-'Random Numbers'!K4^0.5)*VLOOKUP($D5,Averages!$H$113:$K$117,2,0),Proj_Rounding)</f>
        <v>15</v>
      </c>
      <c r="O5" s="6">
        <f>ROUND(EXP('Random Numbers'!L4)/2.5*Averages!$I4+(1-'Random Numbers'!L4^0.5)*VLOOKUP($D5,Averages!$H$113:$K$117,2,0),Proj_Rounding)</f>
        <v>13</v>
      </c>
      <c r="P5" s="6">
        <f>ROUND(EXP('Random Numbers'!M4)/2.5*Averages!$I4+(1-'Random Numbers'!M4^0.5)*VLOOKUP($D5,Averages!$H$113:$K$117,2,0),Proj_Rounding)</f>
        <v>14</v>
      </c>
      <c r="Q5" s="6">
        <f>ROUND(EXP('Random Numbers'!N4)/2.5*Averages!$I4+(1-'Random Numbers'!N4^0.5)*VLOOKUP($D5,Averages!$H$113:$K$117,2,0),Proj_Rounding)</f>
        <v>10</v>
      </c>
      <c r="R5" s="6">
        <f>ROUND(EXP('Random Numbers'!O4)/2.5*Averages!$I4+(1-'Random Numbers'!O4^0.5)*VLOOKUP($D5,Averages!$H$113:$K$117,2,0),Proj_Rounding)</f>
        <v>10</v>
      </c>
      <c r="S5" s="6">
        <f>ROUND(EXP('Random Numbers'!P4)/2.5*Averages!$I4+(1-'Random Numbers'!P4^0.5)*VLOOKUP($D5,Averages!$H$113:$K$117,2,0),Proj_Rounding)</f>
        <v>11</v>
      </c>
      <c r="T5" s="6">
        <f>ROUND(EXP('Random Numbers'!Q4)/2.5*Averages!$I4+(1-'Random Numbers'!Q4^0.5)*VLOOKUP($D5,Averages!$H$113:$K$117,2,0),Proj_Rounding)</f>
        <v>15</v>
      </c>
      <c r="U5" s="6">
        <f>ROUND(EXP('Random Numbers'!R4)/2.5*Averages!$I4+(1-'Random Numbers'!R4^0.5)*VLOOKUP($D5,Averages!$H$113:$K$117,2,0),Proj_Rounding)</f>
        <v>9</v>
      </c>
      <c r="V5" s="6">
        <f>ROUND(EXP('Random Numbers'!S4)/2.5*Averages!$I4+(1-'Random Numbers'!S4^0.5)*VLOOKUP($D5,Averages!$H$113:$K$117,2,0),Proj_Rounding)</f>
        <v>11</v>
      </c>
      <c r="W5" s="6">
        <f>ROUND(EXP('Random Numbers'!T4)/2.5*Averages!$I4+(1-'Random Numbers'!T4^0.5)*VLOOKUP($D5,Averages!$H$113:$K$117,2,0),Proj_Rounding)</f>
        <v>10</v>
      </c>
      <c r="X5" s="6">
        <f>ROUND(EXP('Random Numbers'!U4)/2.5*Averages!$I4+(1-'Random Numbers'!U4^0.5)*VLOOKUP($D5,Averages!$H$113:$K$117,2,0),Proj_Rounding)</f>
        <v>9</v>
      </c>
      <c r="Y5" s="6">
        <f>ROUND(EXP('Random Numbers'!V4)/2.5*Averages!$I4+(1-'Random Numbers'!V4^0.5)*VLOOKUP($D5,Averages!$H$113:$K$117,2,0),Proj_Rounding)</f>
        <v>11</v>
      </c>
      <c r="Z5" s="6">
        <f>ROUND(EXP('Random Numbers'!W4)/2.5*Averages!$I4+(1-'Random Numbers'!W4^0.5)*VLOOKUP($D5,Averages!$H$113:$K$117,2,0),Proj_Rounding)</f>
        <v>12</v>
      </c>
      <c r="AA5" s="6">
        <f>ROUND(EXP('Random Numbers'!X4)/2.5*Averages!$I4+(1-'Random Numbers'!X4^0.5)*VLOOKUP($D5,Averages!$H$113:$K$117,2,0),Proj_Rounding)</f>
        <v>9</v>
      </c>
      <c r="AB5" s="6">
        <f>ROUND(EXP('Random Numbers'!Y4)/2.5*Averages!$I4+(1-'Random Numbers'!Y4^0.5)*VLOOKUP($D5,Averages!$H$113:$K$117,2,0),Proj_Rounding)</f>
        <v>11</v>
      </c>
      <c r="AC5" s="49">
        <f>ROUND(EXP('Random Numbers'!Z4)/2.5*Averages!$I4+(1-'Random Numbers'!Z4^0.5)*VLOOKUP($D5,Averages!$H$113:$K$117,2,0),Proj_Rounding)</f>
        <v>9</v>
      </c>
      <c r="AD5" s="69">
        <f t="shared" ref="AD5:AD68" si="0">SUM(E5:AC5)</f>
        <v>290</v>
      </c>
    </row>
    <row r="6" spans="1:30" s="6" customFormat="1" ht="15" customHeight="1" x14ac:dyDescent="0.35">
      <c r="A6" s="2"/>
      <c r="B6" s="32" t="s">
        <v>22</v>
      </c>
      <c r="C6" s="51" t="s">
        <v>34</v>
      </c>
      <c r="D6" s="6" t="s">
        <v>8</v>
      </c>
      <c r="E6" s="6">
        <f>ROUND(EXP('Random Numbers'!B5)/2.5*Averages!$I5+(1-'Random Numbers'!B5^0.5)*VLOOKUP($D6,Averages!$H$113:$K$117,2,0),Proj_Rounding)</f>
        <v>28</v>
      </c>
      <c r="F6" s="6">
        <f>ROUND(EXP('Random Numbers'!C5)/2.5*Averages!$I5+(1-'Random Numbers'!C5^0.5)*VLOOKUP($D6,Averages!$H$113:$K$117,2,0),Proj_Rounding)</f>
        <v>27</v>
      </c>
      <c r="G6" s="6">
        <f>ROUND(EXP('Random Numbers'!D5)/2.5*Averages!$I5+(1-'Random Numbers'!D5^0.5)*VLOOKUP($D6,Averages!$H$113:$K$117,2,0),Proj_Rounding)</f>
        <v>23</v>
      </c>
      <c r="H6" s="6">
        <f>ROUND(EXP('Random Numbers'!E5)/2.5*Averages!$I5+(1-'Random Numbers'!E5^0.5)*VLOOKUP($D6,Averages!$H$113:$K$117,2,0),Proj_Rounding)</f>
        <v>26</v>
      </c>
      <c r="I6" s="6">
        <f>ROUND(EXP('Random Numbers'!F5)/2.5*Averages!$I5+(1-'Random Numbers'!F5^0.5)*VLOOKUP($D6,Averages!$H$113:$K$117,2,0),Proj_Rounding)</f>
        <v>23</v>
      </c>
      <c r="J6" s="6">
        <f>ROUND(EXP('Random Numbers'!G5)/2.5*Averages!$I5+(1-'Random Numbers'!G5^0.5)*VLOOKUP($D6,Averages!$H$113:$K$117,2,0),Proj_Rounding)</f>
        <v>24</v>
      </c>
      <c r="K6" s="6">
        <f>ROUND(EXP('Random Numbers'!H5)/2.5*Averages!$I5+(1-'Random Numbers'!H5^0.5)*VLOOKUP($D6,Averages!$H$113:$K$117,2,0),Proj_Rounding)</f>
        <v>28</v>
      </c>
      <c r="L6" s="6">
        <f>ROUND(EXP('Random Numbers'!I5)/2.5*Averages!$I5+(1-'Random Numbers'!I5^0.5)*VLOOKUP($D6,Averages!$H$113:$K$117,2,0),Proj_Rounding)</f>
        <v>23</v>
      </c>
      <c r="M6" s="6">
        <f>ROUND(EXP('Random Numbers'!J5)/2.5*Averages!$I5+(1-'Random Numbers'!J5^0.5)*VLOOKUP($D6,Averages!$H$113:$K$117,2,0),Proj_Rounding)</f>
        <v>29</v>
      </c>
      <c r="N6" s="6">
        <f>ROUND(EXP('Random Numbers'!K5)/2.5*Averages!$I5+(1-'Random Numbers'!K5^0.5)*VLOOKUP($D6,Averages!$H$113:$K$117,2,0),Proj_Rounding)</f>
        <v>24</v>
      </c>
      <c r="O6" s="6">
        <f>ROUND(EXP('Random Numbers'!L5)/2.5*Averages!$I5+(1-'Random Numbers'!L5^0.5)*VLOOKUP($D6,Averages!$H$113:$K$117,2,0),Proj_Rounding)</f>
        <v>26</v>
      </c>
      <c r="P6" s="6">
        <f>ROUND(EXP('Random Numbers'!M5)/2.5*Averages!$I5+(1-'Random Numbers'!M5^0.5)*VLOOKUP($D6,Averages!$H$113:$K$117,2,0),Proj_Rounding)</f>
        <v>24</v>
      </c>
      <c r="Q6" s="6">
        <f>ROUND(EXP('Random Numbers'!N5)/2.5*Averages!$I5+(1-'Random Numbers'!N5^0.5)*VLOOKUP($D6,Averages!$H$113:$K$117,2,0),Proj_Rounding)</f>
        <v>23</v>
      </c>
      <c r="R6" s="6">
        <f>ROUND(EXP('Random Numbers'!O5)/2.5*Averages!$I5+(1-'Random Numbers'!O5^0.5)*VLOOKUP($D6,Averages!$H$113:$K$117,2,0),Proj_Rounding)</f>
        <v>28</v>
      </c>
      <c r="S6" s="6">
        <f>ROUND(EXP('Random Numbers'!P5)/2.5*Averages!$I5+(1-'Random Numbers'!P5^0.5)*VLOOKUP($D6,Averages!$H$113:$K$117,2,0),Proj_Rounding)</f>
        <v>23</v>
      </c>
      <c r="T6" s="6">
        <f>ROUND(EXP('Random Numbers'!Q5)/2.5*Averages!$I5+(1-'Random Numbers'!Q5^0.5)*VLOOKUP($D6,Averages!$H$113:$K$117,2,0),Proj_Rounding)</f>
        <v>23</v>
      </c>
      <c r="U6" s="6">
        <f>ROUND(EXP('Random Numbers'!R5)/2.5*Averages!$I5+(1-'Random Numbers'!R5^0.5)*VLOOKUP($D6,Averages!$H$113:$K$117,2,0),Proj_Rounding)</f>
        <v>25</v>
      </c>
      <c r="V6" s="6">
        <f>ROUND(EXP('Random Numbers'!S5)/2.5*Averages!$I5+(1-'Random Numbers'!S5^0.5)*VLOOKUP($D6,Averages!$H$113:$K$117,2,0),Proj_Rounding)</f>
        <v>23</v>
      </c>
      <c r="W6" s="6">
        <f>ROUND(EXP('Random Numbers'!T5)/2.5*Averages!$I5+(1-'Random Numbers'!T5^0.5)*VLOOKUP($D6,Averages!$H$113:$K$117,2,0),Proj_Rounding)</f>
        <v>23</v>
      </c>
      <c r="X6" s="6">
        <f>ROUND(EXP('Random Numbers'!U5)/2.5*Averages!$I5+(1-'Random Numbers'!U5^0.5)*VLOOKUP($D6,Averages!$H$113:$K$117,2,0),Proj_Rounding)</f>
        <v>23</v>
      </c>
      <c r="Y6" s="6">
        <f>ROUND(EXP('Random Numbers'!V5)/2.5*Averages!$I5+(1-'Random Numbers'!V5^0.5)*VLOOKUP($D6,Averages!$H$113:$K$117,2,0),Proj_Rounding)</f>
        <v>28</v>
      </c>
      <c r="Z6" s="6">
        <f>ROUND(EXP('Random Numbers'!W5)/2.5*Averages!$I5+(1-'Random Numbers'!W5^0.5)*VLOOKUP($D6,Averages!$H$113:$K$117,2,0),Proj_Rounding)</f>
        <v>27</v>
      </c>
      <c r="AA6" s="6">
        <f>ROUND(EXP('Random Numbers'!X5)/2.5*Averages!$I5+(1-'Random Numbers'!X5^0.5)*VLOOKUP($D6,Averages!$H$113:$K$117,2,0),Proj_Rounding)</f>
        <v>24</v>
      </c>
      <c r="AB6" s="6">
        <f>ROUND(EXP('Random Numbers'!Y5)/2.5*Averages!$I5+(1-'Random Numbers'!Y5^0.5)*VLOOKUP($D6,Averages!$H$113:$K$117,2,0),Proj_Rounding)</f>
        <v>27</v>
      </c>
      <c r="AC6" s="49">
        <f>ROUND(EXP('Random Numbers'!Z5)/2.5*Averages!$I5+(1-'Random Numbers'!Z5^0.5)*VLOOKUP($D6,Averages!$H$113:$K$117,2,0),Proj_Rounding)</f>
        <v>23</v>
      </c>
      <c r="AD6" s="69">
        <f t="shared" si="0"/>
        <v>625</v>
      </c>
    </row>
    <row r="7" spans="1:30" s="6" customFormat="1" ht="15" customHeight="1" x14ac:dyDescent="0.35">
      <c r="A7" s="2"/>
      <c r="B7" s="32" t="s">
        <v>22</v>
      </c>
      <c r="C7" s="51" t="s">
        <v>35</v>
      </c>
      <c r="D7" s="6" t="s">
        <v>8</v>
      </c>
      <c r="E7" s="6">
        <f>ROUND(EXP('Random Numbers'!B6)/2.5*Averages!$I6+(1-'Random Numbers'!B6^0.5)*VLOOKUP($D7,Averages!$H$113:$K$117,2,0),Proj_Rounding)</f>
        <v>26</v>
      </c>
      <c r="F7" s="6">
        <f>ROUND(EXP('Random Numbers'!C6)/2.5*Averages!$I6+(1-'Random Numbers'!C6^0.5)*VLOOKUP($D7,Averages!$H$113:$K$117,2,0),Proj_Rounding)</f>
        <v>23</v>
      </c>
      <c r="G7" s="6">
        <f>ROUND(EXP('Random Numbers'!D6)/2.5*Averages!$I6+(1-'Random Numbers'!D6^0.5)*VLOOKUP($D7,Averages!$H$113:$K$117,2,0),Proj_Rounding)</f>
        <v>24</v>
      </c>
      <c r="H7" s="6">
        <f>ROUND(EXP('Random Numbers'!E6)/2.5*Averages!$I6+(1-'Random Numbers'!E6^0.5)*VLOOKUP($D7,Averages!$H$113:$K$117,2,0),Proj_Rounding)</f>
        <v>28</v>
      </c>
      <c r="I7" s="6">
        <f>ROUND(EXP('Random Numbers'!F6)/2.5*Averages!$I6+(1-'Random Numbers'!F6^0.5)*VLOOKUP($D7,Averages!$H$113:$K$117,2,0),Proj_Rounding)</f>
        <v>27</v>
      </c>
      <c r="J7" s="6">
        <f>ROUND(EXP('Random Numbers'!G6)/2.5*Averages!$I6+(1-'Random Numbers'!G6^0.5)*VLOOKUP($D7,Averages!$H$113:$K$117,2,0),Proj_Rounding)</f>
        <v>23</v>
      </c>
      <c r="K7" s="6">
        <f>ROUND(EXP('Random Numbers'!H6)/2.5*Averages!$I6+(1-'Random Numbers'!H6^0.5)*VLOOKUP($D7,Averages!$H$113:$K$117,2,0),Proj_Rounding)</f>
        <v>24</v>
      </c>
      <c r="L7" s="6">
        <f>ROUND(EXP('Random Numbers'!I6)/2.5*Averages!$I6+(1-'Random Numbers'!I6^0.5)*VLOOKUP($D7,Averages!$H$113:$K$117,2,0),Proj_Rounding)</f>
        <v>29</v>
      </c>
      <c r="M7" s="6">
        <f>ROUND(EXP('Random Numbers'!J6)/2.5*Averages!$I6+(1-'Random Numbers'!J6^0.5)*VLOOKUP($D7,Averages!$H$113:$K$117,2,0),Proj_Rounding)</f>
        <v>24</v>
      </c>
      <c r="N7" s="6">
        <f>ROUND(EXP('Random Numbers'!K6)/2.5*Averages!$I6+(1-'Random Numbers'!K6^0.5)*VLOOKUP($D7,Averages!$H$113:$K$117,2,0),Proj_Rounding)</f>
        <v>25</v>
      </c>
      <c r="O7" s="6">
        <f>ROUND(EXP('Random Numbers'!L6)/2.5*Averages!$I6+(1-'Random Numbers'!L6^0.5)*VLOOKUP($D7,Averages!$H$113:$K$117,2,0),Proj_Rounding)</f>
        <v>24</v>
      </c>
      <c r="P7" s="6">
        <f>ROUND(EXP('Random Numbers'!M6)/2.5*Averages!$I6+(1-'Random Numbers'!M6^0.5)*VLOOKUP($D7,Averages!$H$113:$K$117,2,0),Proj_Rounding)</f>
        <v>23</v>
      </c>
      <c r="Q7" s="6">
        <f>ROUND(EXP('Random Numbers'!N6)/2.5*Averages!$I6+(1-'Random Numbers'!N6^0.5)*VLOOKUP($D7,Averages!$H$113:$K$117,2,0),Proj_Rounding)</f>
        <v>28</v>
      </c>
      <c r="R7" s="6">
        <f>ROUND(EXP('Random Numbers'!O6)/2.5*Averages!$I6+(1-'Random Numbers'!O6^0.5)*VLOOKUP($D7,Averages!$H$113:$K$117,2,0),Proj_Rounding)</f>
        <v>25</v>
      </c>
      <c r="S7" s="6">
        <f>ROUND(EXP('Random Numbers'!P6)/2.5*Averages!$I6+(1-'Random Numbers'!P6^0.5)*VLOOKUP($D7,Averages!$H$113:$K$117,2,0),Proj_Rounding)</f>
        <v>24</v>
      </c>
      <c r="T7" s="6">
        <f>ROUND(EXP('Random Numbers'!Q6)/2.5*Averages!$I6+(1-'Random Numbers'!Q6^0.5)*VLOOKUP($D7,Averages!$H$113:$K$117,2,0),Proj_Rounding)</f>
        <v>25</v>
      </c>
      <c r="U7" s="6">
        <f>ROUND(EXP('Random Numbers'!R6)/2.5*Averages!$I6+(1-'Random Numbers'!R6^0.5)*VLOOKUP($D7,Averages!$H$113:$K$117,2,0),Proj_Rounding)</f>
        <v>23</v>
      </c>
      <c r="V7" s="6">
        <f>ROUND(EXP('Random Numbers'!S6)/2.5*Averages!$I6+(1-'Random Numbers'!S6^0.5)*VLOOKUP($D7,Averages!$H$113:$K$117,2,0),Proj_Rounding)</f>
        <v>25</v>
      </c>
      <c r="W7" s="6">
        <f>ROUND(EXP('Random Numbers'!T6)/2.5*Averages!$I6+(1-'Random Numbers'!T6^0.5)*VLOOKUP($D7,Averages!$H$113:$K$117,2,0),Proj_Rounding)</f>
        <v>29</v>
      </c>
      <c r="X7" s="6">
        <f>ROUND(EXP('Random Numbers'!U6)/2.5*Averages!$I6+(1-'Random Numbers'!U6^0.5)*VLOOKUP($D7,Averages!$H$113:$K$117,2,0),Proj_Rounding)</f>
        <v>23</v>
      </c>
      <c r="Y7" s="6">
        <f>ROUND(EXP('Random Numbers'!V6)/2.5*Averages!$I6+(1-'Random Numbers'!V6^0.5)*VLOOKUP($D7,Averages!$H$113:$K$117,2,0),Proj_Rounding)</f>
        <v>25</v>
      </c>
      <c r="Z7" s="6">
        <f>ROUND(EXP('Random Numbers'!W6)/2.5*Averages!$I6+(1-'Random Numbers'!W6^0.5)*VLOOKUP($D7,Averages!$H$113:$K$117,2,0),Proj_Rounding)</f>
        <v>23</v>
      </c>
      <c r="AA7" s="6">
        <f>ROUND(EXP('Random Numbers'!X6)/2.5*Averages!$I6+(1-'Random Numbers'!X6^0.5)*VLOOKUP($D7,Averages!$H$113:$K$117,2,0),Proj_Rounding)</f>
        <v>25</v>
      </c>
      <c r="AB7" s="6">
        <f>ROUND(EXP('Random Numbers'!Y6)/2.5*Averages!$I6+(1-'Random Numbers'!Y6^0.5)*VLOOKUP($D7,Averages!$H$113:$K$117,2,0),Proj_Rounding)</f>
        <v>24</v>
      </c>
      <c r="AC7" s="49">
        <f>ROUND(EXP('Random Numbers'!Z6)/2.5*Averages!$I6+(1-'Random Numbers'!Z6^0.5)*VLOOKUP($D7,Averages!$H$113:$K$117,2,0),Proj_Rounding)</f>
        <v>26</v>
      </c>
      <c r="AD7" s="69">
        <f t="shared" si="0"/>
        <v>625</v>
      </c>
    </row>
    <row r="8" spans="1:30" s="6" customFormat="1" ht="15" customHeight="1" x14ac:dyDescent="0.35">
      <c r="A8" s="2"/>
      <c r="B8" s="32" t="s">
        <v>22</v>
      </c>
      <c r="C8" s="51" t="s">
        <v>36</v>
      </c>
      <c r="D8" s="6" t="s">
        <v>9</v>
      </c>
      <c r="E8" s="6">
        <f>ROUND(EXP('Random Numbers'!B7)/2.5*Averages!$I7+(1-'Random Numbers'!B7^0.5)*VLOOKUP($D8,Averages!$H$113:$K$117,2,0),Proj_Rounding)</f>
        <v>39</v>
      </c>
      <c r="F8" s="6">
        <f>ROUND(EXP('Random Numbers'!C7)/2.5*Averages!$I7+(1-'Random Numbers'!C7^0.5)*VLOOKUP($D8,Averages!$H$113:$K$117,2,0),Proj_Rounding)</f>
        <v>39</v>
      </c>
      <c r="G8" s="6">
        <f>ROUND(EXP('Random Numbers'!D7)/2.5*Averages!$I7+(1-'Random Numbers'!D7^0.5)*VLOOKUP($D8,Averages!$H$113:$K$117,2,0),Proj_Rounding)</f>
        <v>69</v>
      </c>
      <c r="H8" s="6">
        <f>ROUND(EXP('Random Numbers'!E7)/2.5*Averages!$I7+(1-'Random Numbers'!E7^0.5)*VLOOKUP($D8,Averages!$H$113:$K$117,2,0),Proj_Rounding)</f>
        <v>39</v>
      </c>
      <c r="I8" s="6">
        <f>ROUND(EXP('Random Numbers'!F7)/2.5*Averages!$I7+(1-'Random Numbers'!F7^0.5)*VLOOKUP($D8,Averages!$H$113:$K$117,2,0),Proj_Rounding)</f>
        <v>40</v>
      </c>
      <c r="J8" s="6">
        <f>ROUND(EXP('Random Numbers'!G7)/2.5*Averages!$I7+(1-'Random Numbers'!G7^0.5)*VLOOKUP($D8,Averages!$H$113:$K$117,2,0),Proj_Rounding)</f>
        <v>39</v>
      </c>
      <c r="K8" s="6">
        <f>ROUND(EXP('Random Numbers'!H7)/2.5*Averages!$I7+(1-'Random Numbers'!H7^0.5)*VLOOKUP($D8,Averages!$H$113:$K$117,2,0),Proj_Rounding)</f>
        <v>39</v>
      </c>
      <c r="L8" s="6">
        <f>ROUND(EXP('Random Numbers'!I7)/2.5*Averages!$I7+(1-'Random Numbers'!I7^0.5)*VLOOKUP($D8,Averages!$H$113:$K$117,2,0),Proj_Rounding)</f>
        <v>39</v>
      </c>
      <c r="M8" s="6">
        <f>ROUND(EXP('Random Numbers'!J7)/2.5*Averages!$I7+(1-'Random Numbers'!J7^0.5)*VLOOKUP($D8,Averages!$H$113:$K$117,2,0),Proj_Rounding)</f>
        <v>39</v>
      </c>
      <c r="N8" s="6">
        <f>ROUND(EXP('Random Numbers'!K7)/2.5*Averages!$I7+(1-'Random Numbers'!K7^0.5)*VLOOKUP($D8,Averages!$H$113:$K$117,2,0),Proj_Rounding)</f>
        <v>39</v>
      </c>
      <c r="O8" s="6">
        <f>ROUND(EXP('Random Numbers'!L7)/2.5*Averages!$I7+(1-'Random Numbers'!L7^0.5)*VLOOKUP($D8,Averages!$H$113:$K$117,2,0),Proj_Rounding)</f>
        <v>39</v>
      </c>
      <c r="P8" s="6">
        <f>ROUND(EXP('Random Numbers'!M7)/2.5*Averages!$I7+(1-'Random Numbers'!M7^0.5)*VLOOKUP($D8,Averages!$H$113:$K$117,2,0),Proj_Rounding)</f>
        <v>39</v>
      </c>
      <c r="Q8" s="6">
        <f>ROUND(EXP('Random Numbers'!N7)/2.5*Averages!$I7+(1-'Random Numbers'!N7^0.5)*VLOOKUP($D8,Averages!$H$113:$K$117,2,0),Proj_Rounding)</f>
        <v>41</v>
      </c>
      <c r="R8" s="6">
        <f>ROUND(EXP('Random Numbers'!O7)/2.5*Averages!$I7+(1-'Random Numbers'!O7^0.5)*VLOOKUP($D8,Averages!$H$113:$K$117,2,0),Proj_Rounding)</f>
        <v>52</v>
      </c>
      <c r="S8" s="6">
        <f>ROUND(EXP('Random Numbers'!P7)/2.5*Averages!$I7+(1-'Random Numbers'!P7^0.5)*VLOOKUP($D8,Averages!$H$113:$K$117,2,0),Proj_Rounding)</f>
        <v>51</v>
      </c>
      <c r="T8" s="6">
        <f>ROUND(EXP('Random Numbers'!Q7)/2.5*Averages!$I7+(1-'Random Numbers'!Q7^0.5)*VLOOKUP($D8,Averages!$H$113:$K$117,2,0),Proj_Rounding)</f>
        <v>64</v>
      </c>
      <c r="U8" s="6">
        <f>ROUND(EXP('Random Numbers'!R7)/2.5*Averages!$I7+(1-'Random Numbers'!R7^0.5)*VLOOKUP($D8,Averages!$H$113:$K$117,2,0),Proj_Rounding)</f>
        <v>42</v>
      </c>
      <c r="V8" s="6">
        <f>ROUND(EXP('Random Numbers'!S7)/2.5*Averages!$I7+(1-'Random Numbers'!S7^0.5)*VLOOKUP($D8,Averages!$H$113:$K$117,2,0),Proj_Rounding)</f>
        <v>40</v>
      </c>
      <c r="W8" s="6">
        <f>ROUND(EXP('Random Numbers'!T7)/2.5*Averages!$I7+(1-'Random Numbers'!T7^0.5)*VLOOKUP($D8,Averages!$H$113:$K$117,2,0),Proj_Rounding)</f>
        <v>39</v>
      </c>
      <c r="X8" s="6">
        <f>ROUND(EXP('Random Numbers'!U7)/2.5*Averages!$I7+(1-'Random Numbers'!U7^0.5)*VLOOKUP($D8,Averages!$H$113:$K$117,2,0),Proj_Rounding)</f>
        <v>39</v>
      </c>
      <c r="Y8" s="6">
        <f>ROUND(EXP('Random Numbers'!V7)/2.5*Averages!$I7+(1-'Random Numbers'!V7^0.5)*VLOOKUP($D8,Averages!$H$113:$K$117,2,0),Proj_Rounding)</f>
        <v>39</v>
      </c>
      <c r="Z8" s="6">
        <f>ROUND(EXP('Random Numbers'!W7)/2.5*Averages!$I7+(1-'Random Numbers'!W7^0.5)*VLOOKUP($D8,Averages!$H$113:$K$117,2,0),Proj_Rounding)</f>
        <v>40</v>
      </c>
      <c r="AA8" s="6">
        <f>ROUND(EXP('Random Numbers'!X7)/2.5*Averages!$I7+(1-'Random Numbers'!X7^0.5)*VLOOKUP($D8,Averages!$H$113:$K$117,2,0),Proj_Rounding)</f>
        <v>40</v>
      </c>
      <c r="AB8" s="6">
        <f>ROUND(EXP('Random Numbers'!Y7)/2.5*Averages!$I7+(1-'Random Numbers'!Y7^0.5)*VLOOKUP($D8,Averages!$H$113:$K$117,2,0),Proj_Rounding)</f>
        <v>39</v>
      </c>
      <c r="AC8" s="49">
        <f>ROUND(EXP('Random Numbers'!Z7)/2.5*Averages!$I7+(1-'Random Numbers'!Z7^0.5)*VLOOKUP($D8,Averages!$H$113:$K$117,2,0),Proj_Rounding)</f>
        <v>40</v>
      </c>
      <c r="AD8" s="69">
        <f t="shared" si="0"/>
        <v>1065</v>
      </c>
    </row>
    <row r="9" spans="1:30" s="6" customFormat="1" ht="15" customHeight="1" x14ac:dyDescent="0.35">
      <c r="A9" s="2"/>
      <c r="B9" s="32" t="s">
        <v>22</v>
      </c>
      <c r="C9" s="51" t="s">
        <v>37</v>
      </c>
      <c r="D9" s="6" t="s">
        <v>9</v>
      </c>
      <c r="E9" s="6">
        <f>ROUND(EXP('Random Numbers'!B8)/2.5*Averages!$I8+(1-'Random Numbers'!B8^0.5)*VLOOKUP($D9,Averages!$H$113:$K$117,2,0),Proj_Rounding)</f>
        <v>51</v>
      </c>
      <c r="F9" s="6">
        <f>ROUND(EXP('Random Numbers'!C8)/2.5*Averages!$I8+(1-'Random Numbers'!C8^0.5)*VLOOKUP($D9,Averages!$H$113:$K$117,2,0),Proj_Rounding)</f>
        <v>50</v>
      </c>
      <c r="G9" s="6">
        <f>ROUND(EXP('Random Numbers'!D8)/2.5*Averages!$I8+(1-'Random Numbers'!D8^0.5)*VLOOKUP($D9,Averages!$H$113:$K$117,2,0),Proj_Rounding)</f>
        <v>60</v>
      </c>
      <c r="H9" s="6">
        <f>ROUND(EXP('Random Numbers'!E8)/2.5*Averages!$I8+(1-'Random Numbers'!E8^0.5)*VLOOKUP($D9,Averages!$H$113:$K$117,2,0),Proj_Rounding)</f>
        <v>58</v>
      </c>
      <c r="I9" s="6">
        <f>ROUND(EXP('Random Numbers'!F8)/2.5*Averages!$I8+(1-'Random Numbers'!F8^0.5)*VLOOKUP($D9,Averages!$H$113:$K$117,2,0),Proj_Rounding)</f>
        <v>57</v>
      </c>
      <c r="J9" s="6">
        <f>ROUND(EXP('Random Numbers'!G8)/2.5*Averages!$I8+(1-'Random Numbers'!G8^0.5)*VLOOKUP($D9,Averages!$H$113:$K$117,2,0),Proj_Rounding)</f>
        <v>58</v>
      </c>
      <c r="K9" s="6">
        <f>ROUND(EXP('Random Numbers'!H8)/2.5*Averages!$I8+(1-'Random Numbers'!H8^0.5)*VLOOKUP($D9,Averages!$H$113:$K$117,2,0),Proj_Rounding)</f>
        <v>50</v>
      </c>
      <c r="L9" s="6">
        <f>ROUND(EXP('Random Numbers'!I8)/2.5*Averages!$I8+(1-'Random Numbers'!I8^0.5)*VLOOKUP($D9,Averages!$H$113:$K$117,2,0),Proj_Rounding)</f>
        <v>52</v>
      </c>
      <c r="M9" s="6">
        <f>ROUND(EXP('Random Numbers'!J8)/2.5*Averages!$I8+(1-'Random Numbers'!J8^0.5)*VLOOKUP($D9,Averages!$H$113:$K$117,2,0),Proj_Rounding)</f>
        <v>50</v>
      </c>
      <c r="N9" s="6">
        <f>ROUND(EXP('Random Numbers'!K8)/2.5*Averages!$I8+(1-'Random Numbers'!K8^0.5)*VLOOKUP($D9,Averages!$H$113:$K$117,2,0),Proj_Rounding)</f>
        <v>49</v>
      </c>
      <c r="O9" s="6">
        <f>ROUND(EXP('Random Numbers'!L8)/2.5*Averages!$I8+(1-'Random Numbers'!L8^0.5)*VLOOKUP($D9,Averages!$H$113:$K$117,2,0),Proj_Rounding)</f>
        <v>53</v>
      </c>
      <c r="P9" s="6">
        <f>ROUND(EXP('Random Numbers'!M8)/2.5*Averages!$I8+(1-'Random Numbers'!M8^0.5)*VLOOKUP($D9,Averages!$H$113:$K$117,2,0),Proj_Rounding)</f>
        <v>55</v>
      </c>
      <c r="Q9" s="6">
        <f>ROUND(EXP('Random Numbers'!N8)/2.5*Averages!$I8+(1-'Random Numbers'!N8^0.5)*VLOOKUP($D9,Averages!$H$113:$K$117,2,0),Proj_Rounding)</f>
        <v>50</v>
      </c>
      <c r="R9" s="6">
        <f>ROUND(EXP('Random Numbers'!O8)/2.5*Averages!$I8+(1-'Random Numbers'!O8^0.5)*VLOOKUP($D9,Averages!$H$113:$K$117,2,0),Proj_Rounding)</f>
        <v>51</v>
      </c>
      <c r="S9" s="6">
        <f>ROUND(EXP('Random Numbers'!P8)/2.5*Averages!$I8+(1-'Random Numbers'!P8^0.5)*VLOOKUP($D9,Averages!$H$113:$K$117,2,0),Proj_Rounding)</f>
        <v>54</v>
      </c>
      <c r="T9" s="6">
        <f>ROUND(EXP('Random Numbers'!Q8)/2.5*Averages!$I8+(1-'Random Numbers'!Q8^0.5)*VLOOKUP($D9,Averages!$H$113:$K$117,2,0),Proj_Rounding)</f>
        <v>50</v>
      </c>
      <c r="U9" s="6">
        <f>ROUND(EXP('Random Numbers'!R8)/2.5*Averages!$I8+(1-'Random Numbers'!R8^0.5)*VLOOKUP($D9,Averages!$H$113:$K$117,2,0),Proj_Rounding)</f>
        <v>62</v>
      </c>
      <c r="V9" s="6">
        <f>ROUND(EXP('Random Numbers'!S8)/2.5*Averages!$I8+(1-'Random Numbers'!S8^0.5)*VLOOKUP($D9,Averages!$H$113:$K$117,2,0),Proj_Rounding)</f>
        <v>50</v>
      </c>
      <c r="W9" s="6">
        <f>ROUND(EXP('Random Numbers'!T8)/2.5*Averages!$I8+(1-'Random Numbers'!T8^0.5)*VLOOKUP($D9,Averages!$H$113:$K$117,2,0),Proj_Rounding)</f>
        <v>50</v>
      </c>
      <c r="X9" s="6">
        <f>ROUND(EXP('Random Numbers'!U8)/2.5*Averages!$I8+(1-'Random Numbers'!U8^0.5)*VLOOKUP($D9,Averages!$H$113:$K$117,2,0),Proj_Rounding)</f>
        <v>50</v>
      </c>
      <c r="Y9" s="6">
        <f>ROUND(EXP('Random Numbers'!V8)/2.5*Averages!$I8+(1-'Random Numbers'!V8^0.5)*VLOOKUP($D9,Averages!$H$113:$K$117,2,0),Proj_Rounding)</f>
        <v>53</v>
      </c>
      <c r="Z9" s="6">
        <f>ROUND(EXP('Random Numbers'!W8)/2.5*Averages!$I8+(1-'Random Numbers'!W8^0.5)*VLOOKUP($D9,Averages!$H$113:$K$117,2,0),Proj_Rounding)</f>
        <v>55</v>
      </c>
      <c r="AA9" s="6">
        <f>ROUND(EXP('Random Numbers'!X8)/2.5*Averages!$I8+(1-'Random Numbers'!X8^0.5)*VLOOKUP($D9,Averages!$H$113:$K$117,2,0),Proj_Rounding)</f>
        <v>49</v>
      </c>
      <c r="AB9" s="6">
        <f>ROUND(EXP('Random Numbers'!Y8)/2.5*Averages!$I8+(1-'Random Numbers'!Y8^0.5)*VLOOKUP($D9,Averages!$H$113:$K$117,2,0),Proj_Rounding)</f>
        <v>54</v>
      </c>
      <c r="AC9" s="49">
        <f>ROUND(EXP('Random Numbers'!Z8)/2.5*Averages!$I8+(1-'Random Numbers'!Z8^0.5)*VLOOKUP($D9,Averages!$H$113:$K$117,2,0),Proj_Rounding)</f>
        <v>53</v>
      </c>
      <c r="AD9" s="69">
        <f t="shared" si="0"/>
        <v>1324</v>
      </c>
    </row>
    <row r="10" spans="1:30" s="6" customFormat="1" ht="15" customHeight="1" x14ac:dyDescent="0.35">
      <c r="A10" s="2"/>
      <c r="B10" s="32" t="s">
        <v>22</v>
      </c>
      <c r="C10" s="51" t="s">
        <v>38</v>
      </c>
      <c r="D10" s="6" t="s">
        <v>9</v>
      </c>
      <c r="E10" s="6">
        <f>ROUND(EXP('Random Numbers'!B9)/2.5*Averages!$I9+(1-'Random Numbers'!B9^0.5)*VLOOKUP($D10,Averages!$H$113:$K$117,2,0),Proj_Rounding)</f>
        <v>50</v>
      </c>
      <c r="F10" s="6">
        <f>ROUND(EXP('Random Numbers'!C9)/2.5*Averages!$I9+(1-'Random Numbers'!C9^0.5)*VLOOKUP($D10,Averages!$H$113:$K$117,2,0),Proj_Rounding)</f>
        <v>45</v>
      </c>
      <c r="G10" s="6">
        <f>ROUND(EXP('Random Numbers'!D9)/2.5*Averages!$I9+(1-'Random Numbers'!D9^0.5)*VLOOKUP($D10,Averages!$H$113:$K$117,2,0),Proj_Rounding)</f>
        <v>49</v>
      </c>
      <c r="H10" s="6">
        <f>ROUND(EXP('Random Numbers'!E9)/2.5*Averages!$I9+(1-'Random Numbers'!E9^0.5)*VLOOKUP($D10,Averages!$H$113:$K$117,2,0),Proj_Rounding)</f>
        <v>46</v>
      </c>
      <c r="I10" s="6">
        <f>ROUND(EXP('Random Numbers'!F9)/2.5*Averages!$I9+(1-'Random Numbers'!F9^0.5)*VLOOKUP($D10,Averages!$H$113:$K$117,2,0),Proj_Rounding)</f>
        <v>47</v>
      </c>
      <c r="J10" s="6">
        <f>ROUND(EXP('Random Numbers'!G9)/2.5*Averages!$I9+(1-'Random Numbers'!G9^0.5)*VLOOKUP($D10,Averages!$H$113:$K$117,2,0),Proj_Rounding)</f>
        <v>45</v>
      </c>
      <c r="K10" s="6">
        <f>ROUND(EXP('Random Numbers'!H9)/2.5*Averages!$I9+(1-'Random Numbers'!H9^0.5)*VLOOKUP($D10,Averages!$H$113:$K$117,2,0),Proj_Rounding)</f>
        <v>48</v>
      </c>
      <c r="L10" s="6">
        <f>ROUND(EXP('Random Numbers'!I9)/2.5*Averages!$I9+(1-'Random Numbers'!I9^0.5)*VLOOKUP($D10,Averages!$H$113:$K$117,2,0),Proj_Rounding)</f>
        <v>53</v>
      </c>
      <c r="M10" s="6">
        <f>ROUND(EXP('Random Numbers'!J9)/2.5*Averages!$I9+(1-'Random Numbers'!J9^0.5)*VLOOKUP($D10,Averages!$H$113:$K$117,2,0),Proj_Rounding)</f>
        <v>47</v>
      </c>
      <c r="N10" s="6">
        <f>ROUND(EXP('Random Numbers'!K9)/2.5*Averages!$I9+(1-'Random Numbers'!K9^0.5)*VLOOKUP($D10,Averages!$H$113:$K$117,2,0),Proj_Rounding)</f>
        <v>46</v>
      </c>
      <c r="O10" s="6">
        <f>ROUND(EXP('Random Numbers'!L9)/2.5*Averages!$I9+(1-'Random Numbers'!L9^0.5)*VLOOKUP($D10,Averages!$H$113:$K$117,2,0),Proj_Rounding)</f>
        <v>72</v>
      </c>
      <c r="P10" s="6">
        <f>ROUND(EXP('Random Numbers'!M9)/2.5*Averages!$I9+(1-'Random Numbers'!M9^0.5)*VLOOKUP($D10,Averages!$H$113:$K$117,2,0),Proj_Rounding)</f>
        <v>44</v>
      </c>
      <c r="Q10" s="6">
        <f>ROUND(EXP('Random Numbers'!N9)/2.5*Averages!$I9+(1-'Random Numbers'!N9^0.5)*VLOOKUP($D10,Averages!$H$113:$K$117,2,0),Proj_Rounding)</f>
        <v>45</v>
      </c>
      <c r="R10" s="6">
        <f>ROUND(EXP('Random Numbers'!O9)/2.5*Averages!$I9+(1-'Random Numbers'!O9^0.5)*VLOOKUP($D10,Averages!$H$113:$K$117,2,0),Proj_Rounding)</f>
        <v>60</v>
      </c>
      <c r="S10" s="6">
        <f>ROUND(EXP('Random Numbers'!P9)/2.5*Averages!$I9+(1-'Random Numbers'!P9^0.5)*VLOOKUP($D10,Averages!$H$113:$K$117,2,0),Proj_Rounding)</f>
        <v>64</v>
      </c>
      <c r="T10" s="6">
        <f>ROUND(EXP('Random Numbers'!Q9)/2.5*Averages!$I9+(1-'Random Numbers'!Q9^0.5)*VLOOKUP($D10,Averages!$H$113:$K$117,2,0),Proj_Rounding)</f>
        <v>45</v>
      </c>
      <c r="U10" s="6">
        <f>ROUND(EXP('Random Numbers'!R9)/2.5*Averages!$I9+(1-'Random Numbers'!R9^0.5)*VLOOKUP($D10,Averages!$H$113:$K$117,2,0),Proj_Rounding)</f>
        <v>48</v>
      </c>
      <c r="V10" s="6">
        <f>ROUND(EXP('Random Numbers'!S9)/2.5*Averages!$I9+(1-'Random Numbers'!S9^0.5)*VLOOKUP($D10,Averages!$H$113:$K$117,2,0),Proj_Rounding)</f>
        <v>45</v>
      </c>
      <c r="W10" s="6">
        <f>ROUND(EXP('Random Numbers'!T9)/2.5*Averages!$I9+(1-'Random Numbers'!T9^0.5)*VLOOKUP($D10,Averages!$H$113:$K$117,2,0),Proj_Rounding)</f>
        <v>49</v>
      </c>
      <c r="X10" s="6">
        <f>ROUND(EXP('Random Numbers'!U9)/2.5*Averages!$I9+(1-'Random Numbers'!U9^0.5)*VLOOKUP($D10,Averages!$H$113:$K$117,2,0),Proj_Rounding)</f>
        <v>44</v>
      </c>
      <c r="Y10" s="6">
        <f>ROUND(EXP('Random Numbers'!V9)/2.5*Averages!$I9+(1-'Random Numbers'!V9^0.5)*VLOOKUP($D10,Averages!$H$113:$K$117,2,0),Proj_Rounding)</f>
        <v>46</v>
      </c>
      <c r="Z10" s="6">
        <f>ROUND(EXP('Random Numbers'!W9)/2.5*Averages!$I9+(1-'Random Numbers'!W9^0.5)*VLOOKUP($D10,Averages!$H$113:$K$117,2,0),Proj_Rounding)</f>
        <v>59</v>
      </c>
      <c r="AA10" s="6">
        <f>ROUND(EXP('Random Numbers'!X9)/2.5*Averages!$I9+(1-'Random Numbers'!X9^0.5)*VLOOKUP($D10,Averages!$H$113:$K$117,2,0),Proj_Rounding)</f>
        <v>50</v>
      </c>
      <c r="AB10" s="6">
        <f>ROUND(EXP('Random Numbers'!Y9)/2.5*Averages!$I9+(1-'Random Numbers'!Y9^0.5)*VLOOKUP($D10,Averages!$H$113:$K$117,2,0),Proj_Rounding)</f>
        <v>46</v>
      </c>
      <c r="AC10" s="49">
        <f>ROUND(EXP('Random Numbers'!Z9)/2.5*Averages!$I9+(1-'Random Numbers'!Z9^0.5)*VLOOKUP($D10,Averages!$H$113:$K$117,2,0),Proj_Rounding)</f>
        <v>46</v>
      </c>
      <c r="AD10" s="69">
        <f t="shared" si="0"/>
        <v>1239</v>
      </c>
    </row>
    <row r="11" spans="1:30" s="6" customFormat="1" ht="15" customHeight="1" x14ac:dyDescent="0.35">
      <c r="A11" s="2"/>
      <c r="B11" s="32" t="s">
        <v>22</v>
      </c>
      <c r="C11" s="51" t="s">
        <v>39</v>
      </c>
      <c r="D11" s="6" t="s">
        <v>9</v>
      </c>
      <c r="E11" s="6">
        <f>ROUND(EXP('Random Numbers'!B10)/2.5*Averages!$I10+(1-'Random Numbers'!B10^0.5)*VLOOKUP($D11,Averages!$H$113:$K$117,2,0),Proj_Rounding)</f>
        <v>59</v>
      </c>
      <c r="F11" s="6">
        <f>ROUND(EXP('Random Numbers'!C10)/2.5*Averages!$I10+(1-'Random Numbers'!C10^0.5)*VLOOKUP($D11,Averages!$H$113:$K$117,2,0),Proj_Rounding)</f>
        <v>61</v>
      </c>
      <c r="G11" s="6">
        <f>ROUND(EXP('Random Numbers'!D10)/2.5*Averages!$I10+(1-'Random Numbers'!D10^0.5)*VLOOKUP($D11,Averages!$H$113:$K$117,2,0),Proj_Rounding)</f>
        <v>55</v>
      </c>
      <c r="H11" s="6">
        <f>ROUND(EXP('Random Numbers'!E10)/2.5*Averages!$I10+(1-'Random Numbers'!E10^0.5)*VLOOKUP($D11,Averages!$H$113:$K$117,2,0),Proj_Rounding)</f>
        <v>53</v>
      </c>
      <c r="I11" s="6">
        <f>ROUND(EXP('Random Numbers'!F10)/2.5*Averages!$I10+(1-'Random Numbers'!F10^0.5)*VLOOKUP($D11,Averages!$H$113:$K$117,2,0),Proj_Rounding)</f>
        <v>60</v>
      </c>
      <c r="J11" s="6">
        <f>ROUND(EXP('Random Numbers'!G10)/2.5*Averages!$I10+(1-'Random Numbers'!G10^0.5)*VLOOKUP($D11,Averages!$H$113:$K$117,2,0),Proj_Rounding)</f>
        <v>54</v>
      </c>
      <c r="K11" s="6">
        <f>ROUND(EXP('Random Numbers'!H10)/2.5*Averages!$I10+(1-'Random Numbers'!H10^0.5)*VLOOKUP($D11,Averages!$H$113:$K$117,2,0),Proj_Rounding)</f>
        <v>53</v>
      </c>
      <c r="L11" s="6">
        <f>ROUND(EXP('Random Numbers'!I10)/2.5*Averages!$I10+(1-'Random Numbers'!I10^0.5)*VLOOKUP($D11,Averages!$H$113:$K$117,2,0),Proj_Rounding)</f>
        <v>75</v>
      </c>
      <c r="M11" s="6">
        <f>ROUND(EXP('Random Numbers'!J10)/2.5*Averages!$I10+(1-'Random Numbers'!J10^0.5)*VLOOKUP($D11,Averages!$H$113:$K$117,2,0),Proj_Rounding)</f>
        <v>62</v>
      </c>
      <c r="N11" s="6">
        <f>ROUND(EXP('Random Numbers'!K10)/2.5*Averages!$I10+(1-'Random Numbers'!K10^0.5)*VLOOKUP($D11,Averages!$H$113:$K$117,2,0),Proj_Rounding)</f>
        <v>70</v>
      </c>
      <c r="O11" s="6">
        <f>ROUND(EXP('Random Numbers'!L10)/2.5*Averages!$I10+(1-'Random Numbers'!L10^0.5)*VLOOKUP($D11,Averages!$H$113:$K$117,2,0),Proj_Rounding)</f>
        <v>53</v>
      </c>
      <c r="P11" s="6">
        <f>ROUND(EXP('Random Numbers'!M10)/2.5*Averages!$I10+(1-'Random Numbers'!M10^0.5)*VLOOKUP($D11,Averages!$H$113:$K$117,2,0),Proj_Rounding)</f>
        <v>53</v>
      </c>
      <c r="Q11" s="6">
        <f>ROUND(EXP('Random Numbers'!N10)/2.5*Averages!$I10+(1-'Random Numbers'!N10^0.5)*VLOOKUP($D11,Averages!$H$113:$K$117,2,0),Proj_Rounding)</f>
        <v>53</v>
      </c>
      <c r="R11" s="6">
        <f>ROUND(EXP('Random Numbers'!O10)/2.5*Averages!$I10+(1-'Random Numbers'!O10^0.5)*VLOOKUP($D11,Averages!$H$113:$K$117,2,0),Proj_Rounding)</f>
        <v>58</v>
      </c>
      <c r="S11" s="6">
        <f>ROUND(EXP('Random Numbers'!P10)/2.5*Averages!$I10+(1-'Random Numbers'!P10^0.5)*VLOOKUP($D11,Averages!$H$113:$K$117,2,0),Proj_Rounding)</f>
        <v>54</v>
      </c>
      <c r="T11" s="6">
        <f>ROUND(EXP('Random Numbers'!Q10)/2.5*Averages!$I10+(1-'Random Numbers'!Q10^0.5)*VLOOKUP($D11,Averages!$H$113:$K$117,2,0),Proj_Rounding)</f>
        <v>55</v>
      </c>
      <c r="U11" s="6">
        <f>ROUND(EXP('Random Numbers'!R10)/2.5*Averages!$I10+(1-'Random Numbers'!R10^0.5)*VLOOKUP($D11,Averages!$H$113:$K$117,2,0),Proj_Rounding)</f>
        <v>53</v>
      </c>
      <c r="V11" s="6">
        <f>ROUND(EXP('Random Numbers'!S10)/2.5*Averages!$I10+(1-'Random Numbers'!S10^0.5)*VLOOKUP($D11,Averages!$H$113:$K$117,2,0),Proj_Rounding)</f>
        <v>53</v>
      </c>
      <c r="W11" s="6">
        <f>ROUND(EXP('Random Numbers'!T10)/2.5*Averages!$I10+(1-'Random Numbers'!T10^0.5)*VLOOKUP($D11,Averages!$H$113:$K$117,2,0),Proj_Rounding)</f>
        <v>60</v>
      </c>
      <c r="X11" s="6">
        <f>ROUND(EXP('Random Numbers'!U10)/2.5*Averages!$I10+(1-'Random Numbers'!U10^0.5)*VLOOKUP($D11,Averages!$H$113:$K$117,2,0),Proj_Rounding)</f>
        <v>59</v>
      </c>
      <c r="Y11" s="6">
        <f>ROUND(EXP('Random Numbers'!V10)/2.5*Averages!$I10+(1-'Random Numbers'!V10^0.5)*VLOOKUP($D11,Averages!$H$113:$K$117,2,0),Proj_Rounding)</f>
        <v>53</v>
      </c>
      <c r="Z11" s="6">
        <f>ROUND(EXP('Random Numbers'!W10)/2.5*Averages!$I10+(1-'Random Numbers'!W10^0.5)*VLOOKUP($D11,Averages!$H$113:$K$117,2,0),Proj_Rounding)</f>
        <v>55</v>
      </c>
      <c r="AA11" s="6">
        <f>ROUND(EXP('Random Numbers'!X10)/2.5*Averages!$I10+(1-'Random Numbers'!X10^0.5)*VLOOKUP($D11,Averages!$H$113:$K$117,2,0),Proj_Rounding)</f>
        <v>58</v>
      </c>
      <c r="AB11" s="6">
        <f>ROUND(EXP('Random Numbers'!Y10)/2.5*Averages!$I10+(1-'Random Numbers'!Y10^0.5)*VLOOKUP($D11,Averages!$H$113:$K$117,2,0),Proj_Rounding)</f>
        <v>54</v>
      </c>
      <c r="AC11" s="49">
        <f>ROUND(EXP('Random Numbers'!Z10)/2.5*Averages!$I10+(1-'Random Numbers'!Z10^0.5)*VLOOKUP($D11,Averages!$H$113:$K$117,2,0),Proj_Rounding)</f>
        <v>57</v>
      </c>
      <c r="AD11" s="69">
        <f t="shared" si="0"/>
        <v>1430</v>
      </c>
    </row>
    <row r="12" spans="1:30" s="6" customFormat="1" ht="15" customHeight="1" x14ac:dyDescent="0.35">
      <c r="A12" s="2"/>
      <c r="B12" s="32" t="s">
        <v>22</v>
      </c>
      <c r="C12" s="51" t="s">
        <v>40</v>
      </c>
      <c r="D12" s="6" t="s">
        <v>10</v>
      </c>
      <c r="E12" s="6">
        <f>ROUND(EXP('Random Numbers'!B11)/2.5*Averages!$I11+(1-'Random Numbers'!B11^0.5)*VLOOKUP($D12,Averages!$H$113:$K$117,2,0),Proj_Rounding)</f>
        <v>53</v>
      </c>
      <c r="F12" s="6">
        <f>ROUND(EXP('Random Numbers'!C11)/2.5*Averages!$I11+(1-'Random Numbers'!C11^0.5)*VLOOKUP($D12,Averages!$H$113:$K$117,2,0),Proj_Rounding)</f>
        <v>45</v>
      </c>
      <c r="G12" s="6">
        <f>ROUND(EXP('Random Numbers'!D11)/2.5*Averages!$I11+(1-'Random Numbers'!D11^0.5)*VLOOKUP($D12,Averages!$H$113:$K$117,2,0),Proj_Rounding)</f>
        <v>45</v>
      </c>
      <c r="H12" s="6">
        <f>ROUND(EXP('Random Numbers'!E11)/2.5*Averages!$I11+(1-'Random Numbers'!E11^0.5)*VLOOKUP($D12,Averages!$H$113:$K$117,2,0),Proj_Rounding)</f>
        <v>48</v>
      </c>
      <c r="I12" s="6">
        <f>ROUND(EXP('Random Numbers'!F11)/2.5*Averages!$I11+(1-'Random Numbers'!F11^0.5)*VLOOKUP($D12,Averages!$H$113:$K$117,2,0),Proj_Rounding)</f>
        <v>50</v>
      </c>
      <c r="J12" s="6">
        <f>ROUND(EXP('Random Numbers'!G11)/2.5*Averages!$I11+(1-'Random Numbers'!G11^0.5)*VLOOKUP($D12,Averages!$H$113:$K$117,2,0),Proj_Rounding)</f>
        <v>45</v>
      </c>
      <c r="K12" s="6">
        <f>ROUND(EXP('Random Numbers'!H11)/2.5*Averages!$I11+(1-'Random Numbers'!H11^0.5)*VLOOKUP($D12,Averages!$H$113:$K$117,2,0),Proj_Rounding)</f>
        <v>46</v>
      </c>
      <c r="L12" s="6">
        <f>ROUND(EXP('Random Numbers'!I11)/2.5*Averages!$I11+(1-'Random Numbers'!I11^0.5)*VLOOKUP($D12,Averages!$H$113:$K$117,2,0),Proj_Rounding)</f>
        <v>45</v>
      </c>
      <c r="M12" s="6">
        <f>ROUND(EXP('Random Numbers'!J11)/2.5*Averages!$I11+(1-'Random Numbers'!J11^0.5)*VLOOKUP($D12,Averages!$H$113:$K$117,2,0),Proj_Rounding)</f>
        <v>57</v>
      </c>
      <c r="N12" s="6">
        <f>ROUND(EXP('Random Numbers'!K11)/2.5*Averages!$I11+(1-'Random Numbers'!K11^0.5)*VLOOKUP($D12,Averages!$H$113:$K$117,2,0),Proj_Rounding)</f>
        <v>57</v>
      </c>
      <c r="O12" s="6">
        <f>ROUND(EXP('Random Numbers'!L11)/2.5*Averages!$I11+(1-'Random Numbers'!L11^0.5)*VLOOKUP($D12,Averages!$H$113:$K$117,2,0),Proj_Rounding)</f>
        <v>45</v>
      </c>
      <c r="P12" s="6">
        <f>ROUND(EXP('Random Numbers'!M11)/2.5*Averages!$I11+(1-'Random Numbers'!M11^0.5)*VLOOKUP($D12,Averages!$H$113:$K$117,2,0),Proj_Rounding)</f>
        <v>51</v>
      </c>
      <c r="Q12" s="6">
        <f>ROUND(EXP('Random Numbers'!N11)/2.5*Averages!$I11+(1-'Random Numbers'!N11^0.5)*VLOOKUP($D12,Averages!$H$113:$K$117,2,0),Proj_Rounding)</f>
        <v>52</v>
      </c>
      <c r="R12" s="6">
        <f>ROUND(EXP('Random Numbers'!O11)/2.5*Averages!$I11+(1-'Random Numbers'!O11^0.5)*VLOOKUP($D12,Averages!$H$113:$K$117,2,0),Proj_Rounding)</f>
        <v>52</v>
      </c>
      <c r="S12" s="6">
        <f>ROUND(EXP('Random Numbers'!P11)/2.5*Averages!$I11+(1-'Random Numbers'!P11^0.5)*VLOOKUP($D12,Averages!$H$113:$K$117,2,0),Proj_Rounding)</f>
        <v>47</v>
      </c>
      <c r="T12" s="6">
        <f>ROUND(EXP('Random Numbers'!Q11)/2.5*Averages!$I11+(1-'Random Numbers'!Q11^0.5)*VLOOKUP($D12,Averages!$H$113:$K$117,2,0),Proj_Rounding)</f>
        <v>53</v>
      </c>
      <c r="U12" s="6">
        <f>ROUND(EXP('Random Numbers'!R11)/2.5*Averages!$I11+(1-'Random Numbers'!R11^0.5)*VLOOKUP($D12,Averages!$H$113:$K$117,2,0),Proj_Rounding)</f>
        <v>46</v>
      </c>
      <c r="V12" s="6">
        <f>ROUND(EXP('Random Numbers'!S11)/2.5*Averages!$I11+(1-'Random Numbers'!S11^0.5)*VLOOKUP($D12,Averages!$H$113:$K$117,2,0),Proj_Rounding)</f>
        <v>57</v>
      </c>
      <c r="W12" s="6">
        <f>ROUND(EXP('Random Numbers'!T11)/2.5*Averages!$I11+(1-'Random Numbers'!T11^0.5)*VLOOKUP($D12,Averages!$H$113:$K$117,2,0),Proj_Rounding)</f>
        <v>53</v>
      </c>
      <c r="X12" s="6">
        <f>ROUND(EXP('Random Numbers'!U11)/2.5*Averages!$I11+(1-'Random Numbers'!U11^0.5)*VLOOKUP($D12,Averages!$H$113:$K$117,2,0),Proj_Rounding)</f>
        <v>50</v>
      </c>
      <c r="Y12" s="6">
        <f>ROUND(EXP('Random Numbers'!V11)/2.5*Averages!$I11+(1-'Random Numbers'!V11^0.5)*VLOOKUP($D12,Averages!$H$113:$K$117,2,0),Proj_Rounding)</f>
        <v>45</v>
      </c>
      <c r="Z12" s="6">
        <f>ROUND(EXP('Random Numbers'!W11)/2.5*Averages!$I11+(1-'Random Numbers'!W11^0.5)*VLOOKUP($D12,Averages!$H$113:$K$117,2,0),Proj_Rounding)</f>
        <v>45</v>
      </c>
      <c r="AA12" s="6">
        <f>ROUND(EXP('Random Numbers'!X11)/2.5*Averages!$I11+(1-'Random Numbers'!X11^0.5)*VLOOKUP($D12,Averages!$H$113:$K$117,2,0),Proj_Rounding)</f>
        <v>47</v>
      </c>
      <c r="AB12" s="6">
        <f>ROUND(EXP('Random Numbers'!Y11)/2.5*Averages!$I11+(1-'Random Numbers'!Y11^0.5)*VLOOKUP($D12,Averages!$H$113:$K$117,2,0),Proj_Rounding)</f>
        <v>53</v>
      </c>
      <c r="AC12" s="49">
        <f>ROUND(EXP('Random Numbers'!Z11)/2.5*Averages!$I11+(1-'Random Numbers'!Z11^0.5)*VLOOKUP($D12,Averages!$H$113:$K$117,2,0),Proj_Rounding)</f>
        <v>50</v>
      </c>
      <c r="AD12" s="69">
        <f t="shared" si="0"/>
        <v>1237</v>
      </c>
    </row>
    <row r="13" spans="1:30" s="6" customFormat="1" ht="15" customHeight="1" x14ac:dyDescent="0.35">
      <c r="A13" s="2"/>
      <c r="B13" s="32" t="s">
        <v>22</v>
      </c>
      <c r="C13" s="51" t="s">
        <v>41</v>
      </c>
      <c r="D13" s="6" t="s">
        <v>10</v>
      </c>
      <c r="E13" s="6">
        <f>ROUND(EXP('Random Numbers'!B12)/2.5*Averages!$I12+(1-'Random Numbers'!B12^0.5)*VLOOKUP($D13,Averages!$H$113:$K$117,2,0),Proj_Rounding)</f>
        <v>30</v>
      </c>
      <c r="F13" s="6">
        <f>ROUND(EXP('Random Numbers'!C12)/2.5*Averages!$I12+(1-'Random Numbers'!C12^0.5)*VLOOKUP($D13,Averages!$H$113:$K$117,2,0),Proj_Rounding)</f>
        <v>35</v>
      </c>
      <c r="G13" s="6">
        <f>ROUND(EXP('Random Numbers'!D12)/2.5*Averages!$I12+(1-'Random Numbers'!D12^0.5)*VLOOKUP($D13,Averages!$H$113:$K$117,2,0),Proj_Rounding)</f>
        <v>27</v>
      </c>
      <c r="H13" s="6">
        <f>ROUND(EXP('Random Numbers'!E12)/2.5*Averages!$I12+(1-'Random Numbers'!E12^0.5)*VLOOKUP($D13,Averages!$H$113:$K$117,2,0),Proj_Rounding)</f>
        <v>27</v>
      </c>
      <c r="I13" s="6">
        <f>ROUND(EXP('Random Numbers'!F12)/2.5*Averages!$I12+(1-'Random Numbers'!F12^0.5)*VLOOKUP($D13,Averages!$H$113:$K$117,2,0),Proj_Rounding)</f>
        <v>27</v>
      </c>
      <c r="J13" s="6">
        <f>ROUND(EXP('Random Numbers'!G12)/2.5*Averages!$I12+(1-'Random Numbers'!G12^0.5)*VLOOKUP($D13,Averages!$H$113:$K$117,2,0),Proj_Rounding)</f>
        <v>28</v>
      </c>
      <c r="K13" s="6">
        <f>ROUND(EXP('Random Numbers'!H12)/2.5*Averages!$I12+(1-'Random Numbers'!H12^0.5)*VLOOKUP($D13,Averages!$H$113:$K$117,2,0),Proj_Rounding)</f>
        <v>37</v>
      </c>
      <c r="L13" s="6">
        <f>ROUND(EXP('Random Numbers'!I12)/2.5*Averages!$I12+(1-'Random Numbers'!I12^0.5)*VLOOKUP($D13,Averages!$H$113:$K$117,2,0),Proj_Rounding)</f>
        <v>27</v>
      </c>
      <c r="M13" s="6">
        <f>ROUND(EXP('Random Numbers'!J12)/2.5*Averages!$I12+(1-'Random Numbers'!J12^0.5)*VLOOKUP($D13,Averages!$H$113:$K$117,2,0),Proj_Rounding)</f>
        <v>27</v>
      </c>
      <c r="N13" s="6">
        <f>ROUND(EXP('Random Numbers'!K12)/2.5*Averages!$I12+(1-'Random Numbers'!K12^0.5)*VLOOKUP($D13,Averages!$H$113:$K$117,2,0),Proj_Rounding)</f>
        <v>27</v>
      </c>
      <c r="O13" s="6">
        <f>ROUND(EXP('Random Numbers'!L12)/2.5*Averages!$I12+(1-'Random Numbers'!L12^0.5)*VLOOKUP($D13,Averages!$H$113:$K$117,2,0),Proj_Rounding)</f>
        <v>29</v>
      </c>
      <c r="P13" s="6">
        <f>ROUND(EXP('Random Numbers'!M12)/2.5*Averages!$I12+(1-'Random Numbers'!M12^0.5)*VLOOKUP($D13,Averages!$H$113:$K$117,2,0),Proj_Rounding)</f>
        <v>27</v>
      </c>
      <c r="Q13" s="6">
        <f>ROUND(EXP('Random Numbers'!N12)/2.5*Averages!$I12+(1-'Random Numbers'!N12^0.5)*VLOOKUP($D13,Averages!$H$113:$K$117,2,0),Proj_Rounding)</f>
        <v>27</v>
      </c>
      <c r="R13" s="6">
        <f>ROUND(EXP('Random Numbers'!O12)/2.5*Averages!$I12+(1-'Random Numbers'!O12^0.5)*VLOOKUP($D13,Averages!$H$113:$K$117,2,0),Proj_Rounding)</f>
        <v>28</v>
      </c>
      <c r="S13" s="6">
        <f>ROUND(EXP('Random Numbers'!P12)/2.5*Averages!$I12+(1-'Random Numbers'!P12^0.5)*VLOOKUP($D13,Averages!$H$113:$K$117,2,0),Proj_Rounding)</f>
        <v>27</v>
      </c>
      <c r="T13" s="6">
        <f>ROUND(EXP('Random Numbers'!Q12)/2.5*Averages!$I12+(1-'Random Numbers'!Q12^0.5)*VLOOKUP($D13,Averages!$H$113:$K$117,2,0),Proj_Rounding)</f>
        <v>28</v>
      </c>
      <c r="U13" s="6">
        <f>ROUND(EXP('Random Numbers'!R12)/2.5*Averages!$I12+(1-'Random Numbers'!R12^0.5)*VLOOKUP($D13,Averages!$H$113:$K$117,2,0),Proj_Rounding)</f>
        <v>27</v>
      </c>
      <c r="V13" s="6">
        <f>ROUND(EXP('Random Numbers'!S12)/2.5*Averages!$I12+(1-'Random Numbers'!S12^0.5)*VLOOKUP($D13,Averages!$H$113:$K$117,2,0),Proj_Rounding)</f>
        <v>27</v>
      </c>
      <c r="W13" s="6">
        <f>ROUND(EXP('Random Numbers'!T12)/2.5*Averages!$I12+(1-'Random Numbers'!T12^0.5)*VLOOKUP($D13,Averages!$H$113:$K$117,2,0),Proj_Rounding)</f>
        <v>30</v>
      </c>
      <c r="X13" s="6">
        <f>ROUND(EXP('Random Numbers'!U12)/2.5*Averages!$I12+(1-'Random Numbers'!U12^0.5)*VLOOKUP($D13,Averages!$H$113:$K$117,2,0),Proj_Rounding)</f>
        <v>33</v>
      </c>
      <c r="Y13" s="6">
        <f>ROUND(EXP('Random Numbers'!V12)/2.5*Averages!$I12+(1-'Random Numbers'!V12^0.5)*VLOOKUP($D13,Averages!$H$113:$K$117,2,0),Proj_Rounding)</f>
        <v>28</v>
      </c>
      <c r="Z13" s="6">
        <f>ROUND(EXP('Random Numbers'!W12)/2.5*Averages!$I12+(1-'Random Numbers'!W12^0.5)*VLOOKUP($D13,Averages!$H$113:$K$117,2,0),Proj_Rounding)</f>
        <v>30</v>
      </c>
      <c r="AA13" s="6">
        <f>ROUND(EXP('Random Numbers'!X12)/2.5*Averages!$I12+(1-'Random Numbers'!X12^0.5)*VLOOKUP($D13,Averages!$H$113:$K$117,2,0),Proj_Rounding)</f>
        <v>32</v>
      </c>
      <c r="AB13" s="6">
        <f>ROUND(EXP('Random Numbers'!Y12)/2.5*Averages!$I12+(1-'Random Numbers'!Y12^0.5)*VLOOKUP($D13,Averages!$H$113:$K$117,2,0),Proj_Rounding)</f>
        <v>27</v>
      </c>
      <c r="AC13" s="49">
        <f>ROUND(EXP('Random Numbers'!Z12)/2.5*Averages!$I12+(1-'Random Numbers'!Z12^0.5)*VLOOKUP($D13,Averages!$H$113:$K$117,2,0),Proj_Rounding)</f>
        <v>27</v>
      </c>
      <c r="AD13" s="69">
        <f t="shared" si="0"/>
        <v>719</v>
      </c>
    </row>
    <row r="14" spans="1:30" s="6" customFormat="1" ht="15" customHeight="1" x14ac:dyDescent="0.35">
      <c r="A14" s="2"/>
      <c r="B14" s="32" t="s">
        <v>22</v>
      </c>
      <c r="C14" s="51" t="s">
        <v>42</v>
      </c>
      <c r="D14" s="6" t="s">
        <v>11</v>
      </c>
      <c r="E14" s="6">
        <f>ROUND(EXP('Random Numbers'!B13)/2.5*Averages!$I13+(1-'Random Numbers'!B13^0.5)*VLOOKUP($D14,Averages!$H$113:$K$117,2,0),Proj_Rounding)</f>
        <v>31</v>
      </c>
      <c r="F14" s="6">
        <f>ROUND(EXP('Random Numbers'!C13)/2.5*Averages!$I13+(1-'Random Numbers'!C13^0.5)*VLOOKUP($D14,Averages!$H$113:$K$117,2,0),Proj_Rounding)</f>
        <v>28</v>
      </c>
      <c r="G14" s="6">
        <f>ROUND(EXP('Random Numbers'!D13)/2.5*Averages!$I13+(1-'Random Numbers'!D13^0.5)*VLOOKUP($D14,Averages!$H$113:$K$117,2,0),Proj_Rounding)</f>
        <v>32</v>
      </c>
      <c r="H14" s="6">
        <f>ROUND(EXP('Random Numbers'!E13)/2.5*Averages!$I13+(1-'Random Numbers'!E13^0.5)*VLOOKUP($D14,Averages!$H$113:$K$117,2,0),Proj_Rounding)</f>
        <v>28</v>
      </c>
      <c r="I14" s="6">
        <f>ROUND(EXP('Random Numbers'!F13)/2.5*Averages!$I13+(1-'Random Numbers'!F13^0.5)*VLOOKUP($D14,Averages!$H$113:$K$117,2,0),Proj_Rounding)</f>
        <v>27</v>
      </c>
      <c r="J14" s="6">
        <f>ROUND(EXP('Random Numbers'!G13)/2.5*Averages!$I13+(1-'Random Numbers'!G13^0.5)*VLOOKUP($D14,Averages!$H$113:$K$117,2,0),Proj_Rounding)</f>
        <v>30</v>
      </c>
      <c r="K14" s="6">
        <f>ROUND(EXP('Random Numbers'!H13)/2.5*Averages!$I13+(1-'Random Numbers'!H13^0.5)*VLOOKUP($D14,Averages!$H$113:$K$117,2,0),Proj_Rounding)</f>
        <v>28</v>
      </c>
      <c r="L14" s="6">
        <f>ROUND(EXP('Random Numbers'!I13)/2.5*Averages!$I13+(1-'Random Numbers'!I13^0.5)*VLOOKUP($D14,Averages!$H$113:$K$117,2,0),Proj_Rounding)</f>
        <v>33</v>
      </c>
      <c r="M14" s="6">
        <f>ROUND(EXP('Random Numbers'!J13)/2.5*Averages!$I13+(1-'Random Numbers'!J13^0.5)*VLOOKUP($D14,Averages!$H$113:$K$117,2,0),Proj_Rounding)</f>
        <v>29</v>
      </c>
      <c r="N14" s="6">
        <f>ROUND(EXP('Random Numbers'!K13)/2.5*Averages!$I13+(1-'Random Numbers'!K13^0.5)*VLOOKUP($D14,Averages!$H$113:$K$117,2,0),Proj_Rounding)</f>
        <v>27</v>
      </c>
      <c r="O14" s="6">
        <f>ROUND(EXP('Random Numbers'!L13)/2.5*Averages!$I13+(1-'Random Numbers'!L13^0.5)*VLOOKUP($D14,Averages!$H$113:$K$117,2,0),Proj_Rounding)</f>
        <v>31</v>
      </c>
      <c r="P14" s="6">
        <f>ROUND(EXP('Random Numbers'!M13)/2.5*Averages!$I13+(1-'Random Numbers'!M13^0.5)*VLOOKUP($D14,Averages!$H$113:$K$117,2,0),Proj_Rounding)</f>
        <v>29</v>
      </c>
      <c r="Q14" s="6">
        <f>ROUND(EXP('Random Numbers'!N13)/2.5*Averages!$I13+(1-'Random Numbers'!N13^0.5)*VLOOKUP($D14,Averages!$H$113:$K$117,2,0),Proj_Rounding)</f>
        <v>28</v>
      </c>
      <c r="R14" s="6">
        <f>ROUND(EXP('Random Numbers'!O13)/2.5*Averages!$I13+(1-'Random Numbers'!O13^0.5)*VLOOKUP($D14,Averages!$H$113:$K$117,2,0),Proj_Rounding)</f>
        <v>27</v>
      </c>
      <c r="S14" s="6">
        <f>ROUND(EXP('Random Numbers'!P13)/2.5*Averages!$I13+(1-'Random Numbers'!P13^0.5)*VLOOKUP($D14,Averages!$H$113:$K$117,2,0),Proj_Rounding)</f>
        <v>28</v>
      </c>
      <c r="T14" s="6">
        <f>ROUND(EXP('Random Numbers'!Q13)/2.5*Averages!$I13+(1-'Random Numbers'!Q13^0.5)*VLOOKUP($D14,Averages!$H$113:$K$117,2,0),Proj_Rounding)</f>
        <v>27</v>
      </c>
      <c r="U14" s="6">
        <f>ROUND(EXP('Random Numbers'!R13)/2.5*Averages!$I13+(1-'Random Numbers'!R13^0.5)*VLOOKUP($D14,Averages!$H$113:$K$117,2,0),Proj_Rounding)</f>
        <v>27</v>
      </c>
      <c r="V14" s="6">
        <f>ROUND(EXP('Random Numbers'!S13)/2.5*Averages!$I13+(1-'Random Numbers'!S13^0.5)*VLOOKUP($D14,Averages!$H$113:$K$117,2,0),Proj_Rounding)</f>
        <v>28</v>
      </c>
      <c r="W14" s="6">
        <f>ROUND(EXP('Random Numbers'!T13)/2.5*Averages!$I13+(1-'Random Numbers'!T13^0.5)*VLOOKUP($D14,Averages!$H$113:$K$117,2,0),Proj_Rounding)</f>
        <v>27</v>
      </c>
      <c r="X14" s="6">
        <f>ROUND(EXP('Random Numbers'!U13)/2.5*Averages!$I13+(1-'Random Numbers'!U13^0.5)*VLOOKUP($D14,Averages!$H$113:$K$117,2,0),Proj_Rounding)</f>
        <v>29</v>
      </c>
      <c r="Y14" s="6">
        <f>ROUND(EXP('Random Numbers'!V13)/2.5*Averages!$I13+(1-'Random Numbers'!V13^0.5)*VLOOKUP($D14,Averages!$H$113:$K$117,2,0),Proj_Rounding)</f>
        <v>28</v>
      </c>
      <c r="Z14" s="6">
        <f>ROUND(EXP('Random Numbers'!W13)/2.5*Averages!$I13+(1-'Random Numbers'!W13^0.5)*VLOOKUP($D14,Averages!$H$113:$K$117,2,0),Proj_Rounding)</f>
        <v>29</v>
      </c>
      <c r="AA14" s="6">
        <f>ROUND(EXP('Random Numbers'!X13)/2.5*Averages!$I13+(1-'Random Numbers'!X13^0.5)*VLOOKUP($D14,Averages!$H$113:$K$117,2,0),Proj_Rounding)</f>
        <v>27</v>
      </c>
      <c r="AB14" s="6">
        <f>ROUND(EXP('Random Numbers'!Y13)/2.5*Averages!$I13+(1-'Random Numbers'!Y13^0.5)*VLOOKUP($D14,Averages!$H$113:$K$117,2,0),Proj_Rounding)</f>
        <v>27</v>
      </c>
      <c r="AC14" s="49">
        <f>ROUND(EXP('Random Numbers'!Z13)/2.5*Averages!$I13+(1-'Random Numbers'!Z13^0.5)*VLOOKUP($D14,Averages!$H$113:$K$117,2,0),Proj_Rounding)</f>
        <v>31</v>
      </c>
      <c r="AD14" s="69">
        <f t="shared" si="0"/>
        <v>716</v>
      </c>
    </row>
    <row r="15" spans="1:30" ht="15" customHeight="1" x14ac:dyDescent="0.35">
      <c r="B15" s="32" t="s">
        <v>23</v>
      </c>
      <c r="C15" s="51" t="s">
        <v>43</v>
      </c>
      <c r="D15" s="6" t="s">
        <v>8</v>
      </c>
      <c r="E15" s="6">
        <f>ROUND(EXP('Random Numbers'!B14)/2.5*Averages!$I14+(1-'Random Numbers'!B14^0.5)*VLOOKUP($D15,Averages!$H$113:$K$117,2,0),Proj_Rounding)</f>
        <v>12</v>
      </c>
      <c r="F15" s="6">
        <f>ROUND(EXP('Random Numbers'!C14)/2.5*Averages!$I14+(1-'Random Numbers'!C14^0.5)*VLOOKUP($D15,Averages!$H$113:$K$117,2,0),Proj_Rounding)</f>
        <v>15</v>
      </c>
      <c r="G15" s="6">
        <f>ROUND(EXP('Random Numbers'!D14)/2.5*Averages!$I14+(1-'Random Numbers'!D14^0.5)*VLOOKUP($D15,Averages!$H$113:$K$117,2,0),Proj_Rounding)</f>
        <v>14</v>
      </c>
      <c r="H15" s="6">
        <f>ROUND(EXP('Random Numbers'!E14)/2.5*Averages!$I14+(1-'Random Numbers'!E14^0.5)*VLOOKUP($D15,Averages!$H$113:$K$117,2,0),Proj_Rounding)</f>
        <v>13</v>
      </c>
      <c r="I15" s="6">
        <f>ROUND(EXP('Random Numbers'!F14)/2.5*Averages!$I14+(1-'Random Numbers'!F14^0.5)*VLOOKUP($D15,Averages!$H$113:$K$117,2,0),Proj_Rounding)</f>
        <v>12</v>
      </c>
      <c r="J15" s="6">
        <f>ROUND(EXP('Random Numbers'!G14)/2.5*Averages!$I14+(1-'Random Numbers'!G14^0.5)*VLOOKUP($D15,Averages!$H$113:$K$117,2,0),Proj_Rounding)</f>
        <v>15</v>
      </c>
      <c r="K15" s="6">
        <f>ROUND(EXP('Random Numbers'!H14)/2.5*Averages!$I14+(1-'Random Numbers'!H14^0.5)*VLOOKUP($D15,Averages!$H$113:$K$117,2,0),Proj_Rounding)</f>
        <v>12</v>
      </c>
      <c r="L15" s="6">
        <f>ROUND(EXP('Random Numbers'!I14)/2.5*Averages!$I14+(1-'Random Numbers'!I14^0.5)*VLOOKUP($D15,Averages!$H$113:$K$117,2,0),Proj_Rounding)</f>
        <v>12</v>
      </c>
      <c r="M15" s="6">
        <f>ROUND(EXP('Random Numbers'!J14)/2.5*Averages!$I14+(1-'Random Numbers'!J14^0.5)*VLOOKUP($D15,Averages!$H$113:$K$117,2,0),Proj_Rounding)</f>
        <v>12</v>
      </c>
      <c r="N15" s="6">
        <f>ROUND(EXP('Random Numbers'!K14)/2.5*Averages!$I14+(1-'Random Numbers'!K14^0.5)*VLOOKUP($D15,Averages!$H$113:$K$117,2,0),Proj_Rounding)</f>
        <v>19</v>
      </c>
      <c r="O15" s="6">
        <f>ROUND(EXP('Random Numbers'!L14)/2.5*Averages!$I14+(1-'Random Numbers'!L14^0.5)*VLOOKUP($D15,Averages!$H$113:$K$117,2,0),Proj_Rounding)</f>
        <v>12</v>
      </c>
      <c r="P15" s="6">
        <f>ROUND(EXP('Random Numbers'!M14)/2.5*Averages!$I14+(1-'Random Numbers'!M14^0.5)*VLOOKUP($D15,Averages!$H$113:$K$117,2,0),Proj_Rounding)</f>
        <v>17</v>
      </c>
      <c r="Q15" s="6">
        <f>ROUND(EXP('Random Numbers'!N14)/2.5*Averages!$I14+(1-'Random Numbers'!N14^0.5)*VLOOKUP($D15,Averages!$H$113:$K$117,2,0),Proj_Rounding)</f>
        <v>12</v>
      </c>
      <c r="R15" s="6">
        <f>ROUND(EXP('Random Numbers'!O14)/2.5*Averages!$I14+(1-'Random Numbers'!O14^0.5)*VLOOKUP($D15,Averages!$H$113:$K$117,2,0),Proj_Rounding)</f>
        <v>12</v>
      </c>
      <c r="S15" s="6">
        <f>ROUND(EXP('Random Numbers'!P14)/2.5*Averages!$I14+(1-'Random Numbers'!P14^0.5)*VLOOKUP($D15,Averages!$H$113:$K$117,2,0),Proj_Rounding)</f>
        <v>12</v>
      </c>
      <c r="T15" s="6">
        <f>ROUND(EXP('Random Numbers'!Q14)/2.5*Averages!$I14+(1-'Random Numbers'!Q14^0.5)*VLOOKUP($D15,Averages!$H$113:$K$117,2,0),Proj_Rounding)</f>
        <v>14</v>
      </c>
      <c r="U15" s="6">
        <f>ROUND(EXP('Random Numbers'!R14)/2.5*Averages!$I14+(1-'Random Numbers'!R14^0.5)*VLOOKUP($D15,Averages!$H$113:$K$117,2,0),Proj_Rounding)</f>
        <v>12</v>
      </c>
      <c r="V15" s="6">
        <f>ROUND(EXP('Random Numbers'!S14)/2.5*Averages!$I14+(1-'Random Numbers'!S14^0.5)*VLOOKUP($D15,Averages!$H$113:$K$117,2,0),Proj_Rounding)</f>
        <v>15</v>
      </c>
      <c r="W15" s="6">
        <f>ROUND(EXP('Random Numbers'!T14)/2.5*Averages!$I14+(1-'Random Numbers'!T14^0.5)*VLOOKUP($D15,Averages!$H$113:$K$117,2,0),Proj_Rounding)</f>
        <v>12</v>
      </c>
      <c r="X15" s="6">
        <f>ROUND(EXP('Random Numbers'!U14)/2.5*Averages!$I14+(1-'Random Numbers'!U14^0.5)*VLOOKUP($D15,Averages!$H$113:$K$117,2,0),Proj_Rounding)</f>
        <v>16</v>
      </c>
      <c r="Y15" s="6">
        <f>ROUND(EXP('Random Numbers'!V14)/2.5*Averages!$I14+(1-'Random Numbers'!V14^0.5)*VLOOKUP($D15,Averages!$H$113:$K$117,2,0),Proj_Rounding)</f>
        <v>14</v>
      </c>
      <c r="Z15" s="6">
        <f>ROUND(EXP('Random Numbers'!W14)/2.5*Averages!$I14+(1-'Random Numbers'!W14^0.5)*VLOOKUP($D15,Averages!$H$113:$K$117,2,0),Proj_Rounding)</f>
        <v>12</v>
      </c>
      <c r="AA15" s="6">
        <f>ROUND(EXP('Random Numbers'!X14)/2.5*Averages!$I14+(1-'Random Numbers'!X14^0.5)*VLOOKUP($D15,Averages!$H$113:$K$117,2,0),Proj_Rounding)</f>
        <v>16</v>
      </c>
      <c r="AB15" s="6">
        <f>ROUND(EXP('Random Numbers'!Y14)/2.5*Averages!$I14+(1-'Random Numbers'!Y14^0.5)*VLOOKUP($D15,Averages!$H$113:$K$117,2,0),Proj_Rounding)</f>
        <v>12</v>
      </c>
      <c r="AC15" s="49">
        <f>ROUND(EXP('Random Numbers'!Z14)/2.5*Averages!$I14+(1-'Random Numbers'!Z14^0.5)*VLOOKUP($D15,Averages!$H$113:$K$117,2,0),Proj_Rounding)</f>
        <v>13</v>
      </c>
      <c r="AD15" s="69">
        <f t="shared" si="0"/>
        <v>337</v>
      </c>
    </row>
    <row r="16" spans="1:30" ht="15" customHeight="1" x14ac:dyDescent="0.35">
      <c r="B16" s="32" t="s">
        <v>23</v>
      </c>
      <c r="C16" s="51" t="s">
        <v>44</v>
      </c>
      <c r="D16" s="6" t="s">
        <v>8</v>
      </c>
      <c r="E16" s="6">
        <f>ROUND(EXP('Random Numbers'!B15)/2.5*Averages!$I15+(1-'Random Numbers'!B15^0.5)*VLOOKUP($D16,Averages!$H$113:$K$117,2,0),Proj_Rounding)</f>
        <v>16</v>
      </c>
      <c r="F16" s="6">
        <f>ROUND(EXP('Random Numbers'!C15)/2.5*Averages!$I15+(1-'Random Numbers'!C15^0.5)*VLOOKUP($D16,Averages!$H$113:$K$117,2,0),Proj_Rounding)</f>
        <v>9</v>
      </c>
      <c r="G16" s="6">
        <f>ROUND(EXP('Random Numbers'!D15)/2.5*Averages!$I15+(1-'Random Numbers'!D15^0.5)*VLOOKUP($D16,Averages!$H$113:$K$117,2,0),Proj_Rounding)</f>
        <v>10</v>
      </c>
      <c r="H16" s="6">
        <f>ROUND(EXP('Random Numbers'!E15)/2.5*Averages!$I15+(1-'Random Numbers'!E15^0.5)*VLOOKUP($D16,Averages!$H$113:$K$117,2,0),Proj_Rounding)</f>
        <v>6</v>
      </c>
      <c r="I16" s="6">
        <f>ROUND(EXP('Random Numbers'!F15)/2.5*Averages!$I15+(1-'Random Numbers'!F15^0.5)*VLOOKUP($D16,Averages!$H$113:$K$117,2,0),Proj_Rounding)</f>
        <v>6</v>
      </c>
      <c r="J16" s="6">
        <f>ROUND(EXP('Random Numbers'!G15)/2.5*Averages!$I15+(1-'Random Numbers'!G15^0.5)*VLOOKUP($D16,Averages!$H$113:$K$117,2,0),Proj_Rounding)</f>
        <v>15</v>
      </c>
      <c r="K16" s="6">
        <f>ROUND(EXP('Random Numbers'!H15)/2.5*Averages!$I15+(1-'Random Numbers'!H15^0.5)*VLOOKUP($D16,Averages!$H$113:$K$117,2,0),Proj_Rounding)</f>
        <v>12</v>
      </c>
      <c r="L16" s="6">
        <f>ROUND(EXP('Random Numbers'!I15)/2.5*Averages!$I15+(1-'Random Numbers'!I15^0.5)*VLOOKUP($D16,Averages!$H$113:$K$117,2,0),Proj_Rounding)</f>
        <v>9</v>
      </c>
      <c r="M16" s="6">
        <f>ROUND(EXP('Random Numbers'!J15)/2.5*Averages!$I15+(1-'Random Numbers'!J15^0.5)*VLOOKUP($D16,Averages!$H$113:$K$117,2,0),Proj_Rounding)</f>
        <v>6</v>
      </c>
      <c r="N16" s="6">
        <f>ROUND(EXP('Random Numbers'!K15)/2.5*Averages!$I15+(1-'Random Numbers'!K15^0.5)*VLOOKUP($D16,Averages!$H$113:$K$117,2,0),Proj_Rounding)</f>
        <v>6</v>
      </c>
      <c r="O16" s="6">
        <f>ROUND(EXP('Random Numbers'!L15)/2.5*Averages!$I15+(1-'Random Numbers'!L15^0.5)*VLOOKUP($D16,Averages!$H$113:$K$117,2,0),Proj_Rounding)</f>
        <v>7</v>
      </c>
      <c r="P16" s="6">
        <f>ROUND(EXP('Random Numbers'!M15)/2.5*Averages!$I15+(1-'Random Numbers'!M15^0.5)*VLOOKUP($D16,Averages!$H$113:$K$117,2,0),Proj_Rounding)</f>
        <v>6</v>
      </c>
      <c r="Q16" s="6">
        <f>ROUND(EXP('Random Numbers'!N15)/2.5*Averages!$I15+(1-'Random Numbers'!N15^0.5)*VLOOKUP($D16,Averages!$H$113:$K$117,2,0),Proj_Rounding)</f>
        <v>9</v>
      </c>
      <c r="R16" s="6">
        <f>ROUND(EXP('Random Numbers'!O15)/2.5*Averages!$I15+(1-'Random Numbers'!O15^0.5)*VLOOKUP($D16,Averages!$H$113:$K$117,2,0),Proj_Rounding)</f>
        <v>6</v>
      </c>
      <c r="S16" s="6">
        <f>ROUND(EXP('Random Numbers'!P15)/2.5*Averages!$I15+(1-'Random Numbers'!P15^0.5)*VLOOKUP($D16,Averages!$H$113:$K$117,2,0),Proj_Rounding)</f>
        <v>18</v>
      </c>
      <c r="T16" s="6">
        <f>ROUND(EXP('Random Numbers'!Q15)/2.5*Averages!$I15+(1-'Random Numbers'!Q15^0.5)*VLOOKUP($D16,Averages!$H$113:$K$117,2,0),Proj_Rounding)</f>
        <v>9</v>
      </c>
      <c r="U16" s="6">
        <f>ROUND(EXP('Random Numbers'!R15)/2.5*Averages!$I15+(1-'Random Numbers'!R15^0.5)*VLOOKUP($D16,Averages!$H$113:$K$117,2,0),Proj_Rounding)</f>
        <v>6</v>
      </c>
      <c r="V16" s="6">
        <f>ROUND(EXP('Random Numbers'!S15)/2.5*Averages!$I15+(1-'Random Numbers'!S15^0.5)*VLOOKUP($D16,Averages!$H$113:$K$117,2,0),Proj_Rounding)</f>
        <v>8</v>
      </c>
      <c r="W16" s="6">
        <f>ROUND(EXP('Random Numbers'!T15)/2.5*Averages!$I15+(1-'Random Numbers'!T15^0.5)*VLOOKUP($D16,Averages!$H$113:$K$117,2,0),Proj_Rounding)</f>
        <v>12</v>
      </c>
      <c r="X16" s="6">
        <f>ROUND(EXP('Random Numbers'!U15)/2.5*Averages!$I15+(1-'Random Numbers'!U15^0.5)*VLOOKUP($D16,Averages!$H$113:$K$117,2,0),Proj_Rounding)</f>
        <v>6</v>
      </c>
      <c r="Y16" s="6">
        <f>ROUND(EXP('Random Numbers'!V15)/2.5*Averages!$I15+(1-'Random Numbers'!V15^0.5)*VLOOKUP($D16,Averages!$H$113:$K$117,2,0),Proj_Rounding)</f>
        <v>10</v>
      </c>
      <c r="Z16" s="6">
        <f>ROUND(EXP('Random Numbers'!W15)/2.5*Averages!$I15+(1-'Random Numbers'!W15^0.5)*VLOOKUP($D16,Averages!$H$113:$K$117,2,0),Proj_Rounding)</f>
        <v>12</v>
      </c>
      <c r="AA16" s="6">
        <f>ROUND(EXP('Random Numbers'!X15)/2.5*Averages!$I15+(1-'Random Numbers'!X15^0.5)*VLOOKUP($D16,Averages!$H$113:$K$117,2,0),Proj_Rounding)</f>
        <v>7</v>
      </c>
      <c r="AB16" s="6">
        <f>ROUND(EXP('Random Numbers'!Y15)/2.5*Averages!$I15+(1-'Random Numbers'!Y15^0.5)*VLOOKUP($D16,Averages!$H$113:$K$117,2,0),Proj_Rounding)</f>
        <v>11</v>
      </c>
      <c r="AC16" s="49">
        <f>ROUND(EXP('Random Numbers'!Z15)/2.5*Averages!$I15+(1-'Random Numbers'!Z15^0.5)*VLOOKUP($D16,Averages!$H$113:$K$117,2,0),Proj_Rounding)</f>
        <v>19</v>
      </c>
      <c r="AD16" s="69">
        <f t="shared" si="0"/>
        <v>241</v>
      </c>
    </row>
    <row r="17" spans="2:30" ht="15" customHeight="1" x14ac:dyDescent="0.35">
      <c r="B17" s="32" t="s">
        <v>23</v>
      </c>
      <c r="C17" s="51" t="s">
        <v>45</v>
      </c>
      <c r="D17" s="6" t="s">
        <v>8</v>
      </c>
      <c r="E17" s="6">
        <f>ROUND(EXP('Random Numbers'!B16)/2.5*Averages!$I16+(1-'Random Numbers'!B16^0.5)*VLOOKUP($D17,Averages!$H$113:$K$117,2,0),Proj_Rounding)</f>
        <v>21</v>
      </c>
      <c r="F17" s="6">
        <f>ROUND(EXP('Random Numbers'!C16)/2.5*Averages!$I16+(1-'Random Numbers'!C16^0.5)*VLOOKUP($D17,Averages!$H$113:$K$117,2,0),Proj_Rounding)</f>
        <v>18</v>
      </c>
      <c r="G17" s="6">
        <f>ROUND(EXP('Random Numbers'!D16)/2.5*Averages!$I16+(1-'Random Numbers'!D16^0.5)*VLOOKUP($D17,Averages!$H$113:$K$117,2,0),Proj_Rounding)</f>
        <v>18</v>
      </c>
      <c r="H17" s="6">
        <f>ROUND(EXP('Random Numbers'!E16)/2.5*Averages!$I16+(1-'Random Numbers'!E16^0.5)*VLOOKUP($D17,Averages!$H$113:$K$117,2,0),Proj_Rounding)</f>
        <v>19</v>
      </c>
      <c r="I17" s="6">
        <f>ROUND(EXP('Random Numbers'!F16)/2.5*Averages!$I16+(1-'Random Numbers'!F16^0.5)*VLOOKUP($D17,Averages!$H$113:$K$117,2,0),Proj_Rounding)</f>
        <v>18</v>
      </c>
      <c r="J17" s="6">
        <f>ROUND(EXP('Random Numbers'!G16)/2.5*Averages!$I16+(1-'Random Numbers'!G16^0.5)*VLOOKUP($D17,Averages!$H$113:$K$117,2,0),Proj_Rounding)</f>
        <v>20</v>
      </c>
      <c r="K17" s="6">
        <f>ROUND(EXP('Random Numbers'!H16)/2.5*Averages!$I16+(1-'Random Numbers'!H16^0.5)*VLOOKUP($D17,Averages!$H$113:$K$117,2,0),Proj_Rounding)</f>
        <v>20</v>
      </c>
      <c r="L17" s="6">
        <f>ROUND(EXP('Random Numbers'!I16)/2.5*Averages!$I16+(1-'Random Numbers'!I16^0.5)*VLOOKUP($D17,Averages!$H$113:$K$117,2,0),Proj_Rounding)</f>
        <v>19</v>
      </c>
      <c r="M17" s="6">
        <f>ROUND(EXP('Random Numbers'!J16)/2.5*Averages!$I16+(1-'Random Numbers'!J16^0.5)*VLOOKUP($D17,Averages!$H$113:$K$117,2,0),Proj_Rounding)</f>
        <v>18</v>
      </c>
      <c r="N17" s="6">
        <f>ROUND(EXP('Random Numbers'!K16)/2.5*Averages!$I16+(1-'Random Numbers'!K16^0.5)*VLOOKUP($D17,Averages!$H$113:$K$117,2,0),Proj_Rounding)</f>
        <v>20</v>
      </c>
      <c r="O17" s="6">
        <f>ROUND(EXP('Random Numbers'!L16)/2.5*Averages!$I16+(1-'Random Numbers'!L16^0.5)*VLOOKUP($D17,Averages!$H$113:$K$117,2,0),Proj_Rounding)</f>
        <v>21</v>
      </c>
      <c r="P17" s="6">
        <f>ROUND(EXP('Random Numbers'!M16)/2.5*Averages!$I16+(1-'Random Numbers'!M16^0.5)*VLOOKUP($D17,Averages!$H$113:$K$117,2,0),Proj_Rounding)</f>
        <v>19</v>
      </c>
      <c r="Q17" s="6">
        <f>ROUND(EXP('Random Numbers'!N16)/2.5*Averages!$I16+(1-'Random Numbers'!N16^0.5)*VLOOKUP($D17,Averages!$H$113:$K$117,2,0),Proj_Rounding)</f>
        <v>21</v>
      </c>
      <c r="R17" s="6">
        <f>ROUND(EXP('Random Numbers'!O16)/2.5*Averages!$I16+(1-'Random Numbers'!O16^0.5)*VLOOKUP($D17,Averages!$H$113:$K$117,2,0),Proj_Rounding)</f>
        <v>23</v>
      </c>
      <c r="S17" s="6">
        <f>ROUND(EXP('Random Numbers'!P16)/2.5*Averages!$I16+(1-'Random Numbers'!P16^0.5)*VLOOKUP($D17,Averages!$H$113:$K$117,2,0),Proj_Rounding)</f>
        <v>21</v>
      </c>
      <c r="T17" s="6">
        <f>ROUND(EXP('Random Numbers'!Q16)/2.5*Averages!$I16+(1-'Random Numbers'!Q16^0.5)*VLOOKUP($D17,Averages!$H$113:$K$117,2,0),Proj_Rounding)</f>
        <v>21</v>
      </c>
      <c r="U17" s="6">
        <f>ROUND(EXP('Random Numbers'!R16)/2.5*Averages!$I16+(1-'Random Numbers'!R16^0.5)*VLOOKUP($D17,Averages!$H$113:$K$117,2,0),Proj_Rounding)</f>
        <v>20</v>
      </c>
      <c r="V17" s="6">
        <f>ROUND(EXP('Random Numbers'!S16)/2.5*Averages!$I16+(1-'Random Numbers'!S16^0.5)*VLOOKUP($D17,Averages!$H$113:$K$117,2,0),Proj_Rounding)</f>
        <v>20</v>
      </c>
      <c r="W17" s="6">
        <f>ROUND(EXP('Random Numbers'!T16)/2.5*Averages!$I16+(1-'Random Numbers'!T16^0.5)*VLOOKUP($D17,Averages!$H$113:$K$117,2,0),Proj_Rounding)</f>
        <v>24</v>
      </c>
      <c r="X17" s="6">
        <f>ROUND(EXP('Random Numbers'!U16)/2.5*Averages!$I16+(1-'Random Numbers'!U16^0.5)*VLOOKUP($D17,Averages!$H$113:$K$117,2,0),Proj_Rounding)</f>
        <v>19</v>
      </c>
      <c r="Y17" s="6">
        <f>ROUND(EXP('Random Numbers'!V16)/2.5*Averages!$I16+(1-'Random Numbers'!V16^0.5)*VLOOKUP($D17,Averages!$H$113:$K$117,2,0),Proj_Rounding)</f>
        <v>19</v>
      </c>
      <c r="Z17" s="6">
        <f>ROUND(EXP('Random Numbers'!W16)/2.5*Averages!$I16+(1-'Random Numbers'!W16^0.5)*VLOOKUP($D17,Averages!$H$113:$K$117,2,0),Proj_Rounding)</f>
        <v>19</v>
      </c>
      <c r="AA17" s="6">
        <f>ROUND(EXP('Random Numbers'!X16)/2.5*Averages!$I16+(1-'Random Numbers'!X16^0.5)*VLOOKUP($D17,Averages!$H$113:$K$117,2,0),Proj_Rounding)</f>
        <v>18</v>
      </c>
      <c r="AB17" s="6">
        <f>ROUND(EXP('Random Numbers'!Y16)/2.5*Averages!$I16+(1-'Random Numbers'!Y16^0.5)*VLOOKUP($D17,Averages!$H$113:$K$117,2,0),Proj_Rounding)</f>
        <v>18</v>
      </c>
      <c r="AC17" s="49">
        <f>ROUND(EXP('Random Numbers'!Z16)/2.5*Averages!$I16+(1-'Random Numbers'!Z16^0.5)*VLOOKUP($D17,Averages!$H$113:$K$117,2,0),Proj_Rounding)</f>
        <v>19</v>
      </c>
      <c r="AD17" s="69">
        <f t="shared" si="0"/>
        <v>493</v>
      </c>
    </row>
    <row r="18" spans="2:30" ht="15" customHeight="1" x14ac:dyDescent="0.35">
      <c r="B18" s="32" t="s">
        <v>23</v>
      </c>
      <c r="C18" s="51" t="s">
        <v>46</v>
      </c>
      <c r="D18" s="6" t="s">
        <v>8</v>
      </c>
      <c r="E18" s="6">
        <f>ROUND(EXP('Random Numbers'!B17)/2.5*Averages!$I17+(1-'Random Numbers'!B17^0.5)*VLOOKUP($D18,Averages!$H$113:$K$117,2,0),Proj_Rounding)</f>
        <v>13</v>
      </c>
      <c r="F18" s="6">
        <f>ROUND(EXP('Random Numbers'!C17)/2.5*Averages!$I17+(1-'Random Numbers'!C17^0.5)*VLOOKUP($D18,Averages!$H$113:$K$117,2,0),Proj_Rounding)</f>
        <v>10</v>
      </c>
      <c r="G18" s="6">
        <f>ROUND(EXP('Random Numbers'!D17)/2.5*Averages!$I17+(1-'Random Numbers'!D17^0.5)*VLOOKUP($D18,Averages!$H$113:$K$117,2,0),Proj_Rounding)</f>
        <v>17</v>
      </c>
      <c r="H18" s="6">
        <f>ROUND(EXP('Random Numbers'!E17)/2.5*Averages!$I17+(1-'Random Numbers'!E17^0.5)*VLOOKUP($D18,Averages!$H$113:$K$117,2,0),Proj_Rounding)</f>
        <v>13</v>
      </c>
      <c r="I18" s="6">
        <f>ROUND(EXP('Random Numbers'!F17)/2.5*Averages!$I17+(1-'Random Numbers'!F17^0.5)*VLOOKUP($D18,Averages!$H$113:$K$117,2,0),Proj_Rounding)</f>
        <v>12</v>
      </c>
      <c r="J18" s="6">
        <f>ROUND(EXP('Random Numbers'!G17)/2.5*Averages!$I17+(1-'Random Numbers'!G17^0.5)*VLOOKUP($D18,Averages!$H$113:$K$117,2,0),Proj_Rounding)</f>
        <v>14</v>
      </c>
      <c r="K18" s="6">
        <f>ROUND(EXP('Random Numbers'!H17)/2.5*Averages!$I17+(1-'Random Numbers'!H17^0.5)*VLOOKUP($D18,Averages!$H$113:$K$117,2,0),Proj_Rounding)</f>
        <v>10</v>
      </c>
      <c r="L18" s="6">
        <f>ROUND(EXP('Random Numbers'!I17)/2.5*Averages!$I17+(1-'Random Numbers'!I17^0.5)*VLOOKUP($D18,Averages!$H$113:$K$117,2,0),Proj_Rounding)</f>
        <v>12</v>
      </c>
      <c r="M18" s="6">
        <f>ROUND(EXP('Random Numbers'!J17)/2.5*Averages!$I17+(1-'Random Numbers'!J17^0.5)*VLOOKUP($D18,Averages!$H$113:$K$117,2,0),Proj_Rounding)</f>
        <v>13</v>
      </c>
      <c r="N18" s="6">
        <f>ROUND(EXP('Random Numbers'!K17)/2.5*Averages!$I17+(1-'Random Numbers'!K17^0.5)*VLOOKUP($D18,Averages!$H$113:$K$117,2,0),Proj_Rounding)</f>
        <v>16</v>
      </c>
      <c r="O18" s="6">
        <f>ROUND(EXP('Random Numbers'!L17)/2.5*Averages!$I17+(1-'Random Numbers'!L17^0.5)*VLOOKUP($D18,Averages!$H$113:$K$117,2,0),Proj_Rounding)</f>
        <v>10</v>
      </c>
      <c r="P18" s="6">
        <f>ROUND(EXP('Random Numbers'!M17)/2.5*Averages!$I17+(1-'Random Numbers'!M17^0.5)*VLOOKUP($D18,Averages!$H$113:$K$117,2,0),Proj_Rounding)</f>
        <v>10</v>
      </c>
      <c r="Q18" s="6">
        <f>ROUND(EXP('Random Numbers'!N17)/2.5*Averages!$I17+(1-'Random Numbers'!N17^0.5)*VLOOKUP($D18,Averages!$H$113:$K$117,2,0),Proj_Rounding)</f>
        <v>12</v>
      </c>
      <c r="R18" s="6">
        <f>ROUND(EXP('Random Numbers'!O17)/2.5*Averages!$I17+(1-'Random Numbers'!O17^0.5)*VLOOKUP($D18,Averages!$H$113:$K$117,2,0),Proj_Rounding)</f>
        <v>11</v>
      </c>
      <c r="S18" s="6">
        <f>ROUND(EXP('Random Numbers'!P17)/2.5*Averages!$I17+(1-'Random Numbers'!P17^0.5)*VLOOKUP($D18,Averages!$H$113:$K$117,2,0),Proj_Rounding)</f>
        <v>14</v>
      </c>
      <c r="T18" s="6">
        <f>ROUND(EXP('Random Numbers'!Q17)/2.5*Averages!$I17+(1-'Random Numbers'!Q17^0.5)*VLOOKUP($D18,Averages!$H$113:$K$117,2,0),Proj_Rounding)</f>
        <v>10</v>
      </c>
      <c r="U18" s="6">
        <f>ROUND(EXP('Random Numbers'!R17)/2.5*Averages!$I17+(1-'Random Numbers'!R17^0.5)*VLOOKUP($D18,Averages!$H$113:$K$117,2,0),Proj_Rounding)</f>
        <v>10</v>
      </c>
      <c r="V18" s="6">
        <f>ROUND(EXP('Random Numbers'!S17)/2.5*Averages!$I17+(1-'Random Numbers'!S17^0.5)*VLOOKUP($D18,Averages!$H$113:$K$117,2,0),Proj_Rounding)</f>
        <v>12</v>
      </c>
      <c r="W18" s="6">
        <f>ROUND(EXP('Random Numbers'!T17)/2.5*Averages!$I17+(1-'Random Numbers'!T17^0.5)*VLOOKUP($D18,Averages!$H$113:$K$117,2,0),Proj_Rounding)</f>
        <v>12</v>
      </c>
      <c r="X18" s="6">
        <f>ROUND(EXP('Random Numbers'!U17)/2.5*Averages!$I17+(1-'Random Numbers'!U17^0.5)*VLOOKUP($D18,Averages!$H$113:$K$117,2,0),Proj_Rounding)</f>
        <v>10</v>
      </c>
      <c r="Y18" s="6">
        <f>ROUND(EXP('Random Numbers'!V17)/2.5*Averages!$I17+(1-'Random Numbers'!V17^0.5)*VLOOKUP($D18,Averages!$H$113:$K$117,2,0),Proj_Rounding)</f>
        <v>13</v>
      </c>
      <c r="Z18" s="6">
        <f>ROUND(EXP('Random Numbers'!W17)/2.5*Averages!$I17+(1-'Random Numbers'!W17^0.5)*VLOOKUP($D18,Averages!$H$113:$K$117,2,0),Proj_Rounding)</f>
        <v>15</v>
      </c>
      <c r="AA18" s="6">
        <f>ROUND(EXP('Random Numbers'!X17)/2.5*Averages!$I17+(1-'Random Numbers'!X17^0.5)*VLOOKUP($D18,Averages!$H$113:$K$117,2,0),Proj_Rounding)</f>
        <v>17</v>
      </c>
      <c r="AB18" s="6">
        <f>ROUND(EXP('Random Numbers'!Y17)/2.5*Averages!$I17+(1-'Random Numbers'!Y17^0.5)*VLOOKUP($D18,Averages!$H$113:$K$117,2,0),Proj_Rounding)</f>
        <v>16</v>
      </c>
      <c r="AC18" s="49">
        <f>ROUND(EXP('Random Numbers'!Z17)/2.5*Averages!$I17+(1-'Random Numbers'!Z17^0.5)*VLOOKUP($D18,Averages!$H$113:$K$117,2,0),Proj_Rounding)</f>
        <v>11</v>
      </c>
      <c r="AD18" s="69">
        <f t="shared" si="0"/>
        <v>313</v>
      </c>
    </row>
    <row r="19" spans="2:30" ht="15" customHeight="1" x14ac:dyDescent="0.35">
      <c r="B19" s="32" t="s">
        <v>23</v>
      </c>
      <c r="C19" s="51" t="s">
        <v>47</v>
      </c>
      <c r="D19" s="6" t="s">
        <v>9</v>
      </c>
      <c r="E19" s="6">
        <f>ROUND(EXP('Random Numbers'!B18)/2.5*Averages!$I18+(1-'Random Numbers'!B18^0.5)*VLOOKUP($D19,Averages!$H$113:$K$117,2,0),Proj_Rounding)</f>
        <v>58</v>
      </c>
      <c r="F19" s="6">
        <f>ROUND(EXP('Random Numbers'!C18)/2.5*Averages!$I18+(1-'Random Numbers'!C18^0.5)*VLOOKUP($D19,Averages!$H$113:$K$117,2,0),Proj_Rounding)</f>
        <v>53</v>
      </c>
      <c r="G19" s="6">
        <f>ROUND(EXP('Random Numbers'!D18)/2.5*Averages!$I18+(1-'Random Numbers'!D18^0.5)*VLOOKUP($D19,Averages!$H$113:$K$117,2,0),Proj_Rounding)</f>
        <v>69</v>
      </c>
      <c r="H19" s="6">
        <f>ROUND(EXP('Random Numbers'!E18)/2.5*Averages!$I18+(1-'Random Numbers'!E18^0.5)*VLOOKUP($D19,Averages!$H$113:$K$117,2,0),Proj_Rounding)</f>
        <v>53</v>
      </c>
      <c r="I19" s="6">
        <f>ROUND(EXP('Random Numbers'!F18)/2.5*Averages!$I18+(1-'Random Numbers'!F18^0.5)*VLOOKUP($D19,Averages!$H$113:$K$117,2,0),Proj_Rounding)</f>
        <v>58</v>
      </c>
      <c r="J19" s="6">
        <f>ROUND(EXP('Random Numbers'!G18)/2.5*Averages!$I18+(1-'Random Numbers'!G18^0.5)*VLOOKUP($D19,Averages!$H$113:$K$117,2,0),Proj_Rounding)</f>
        <v>52</v>
      </c>
      <c r="K19" s="6">
        <f>ROUND(EXP('Random Numbers'!H18)/2.5*Averages!$I18+(1-'Random Numbers'!H18^0.5)*VLOOKUP($D19,Averages!$H$113:$K$117,2,0),Proj_Rounding)</f>
        <v>54</v>
      </c>
      <c r="L19" s="6">
        <f>ROUND(EXP('Random Numbers'!I18)/2.5*Averages!$I18+(1-'Random Numbers'!I18^0.5)*VLOOKUP($D19,Averages!$H$113:$K$117,2,0),Proj_Rounding)</f>
        <v>52</v>
      </c>
      <c r="M19" s="6">
        <f>ROUND(EXP('Random Numbers'!J18)/2.5*Averages!$I18+(1-'Random Numbers'!J18^0.5)*VLOOKUP($D19,Averages!$H$113:$K$117,2,0),Proj_Rounding)</f>
        <v>57</v>
      </c>
      <c r="N19" s="6">
        <f>ROUND(EXP('Random Numbers'!K18)/2.5*Averages!$I18+(1-'Random Numbers'!K18^0.5)*VLOOKUP($D19,Averages!$H$113:$K$117,2,0),Proj_Rounding)</f>
        <v>59</v>
      </c>
      <c r="O19" s="6">
        <f>ROUND(EXP('Random Numbers'!L18)/2.5*Averages!$I18+(1-'Random Numbers'!L18^0.5)*VLOOKUP($D19,Averages!$H$113:$K$117,2,0),Proj_Rounding)</f>
        <v>53</v>
      </c>
      <c r="P19" s="6">
        <f>ROUND(EXP('Random Numbers'!M18)/2.5*Averages!$I18+(1-'Random Numbers'!M18^0.5)*VLOOKUP($D19,Averages!$H$113:$K$117,2,0),Proj_Rounding)</f>
        <v>55</v>
      </c>
      <c r="Q19" s="6">
        <f>ROUND(EXP('Random Numbers'!N18)/2.5*Averages!$I18+(1-'Random Numbers'!N18^0.5)*VLOOKUP($D19,Averages!$H$113:$K$117,2,0),Proj_Rounding)</f>
        <v>52</v>
      </c>
      <c r="R19" s="6">
        <f>ROUND(EXP('Random Numbers'!O18)/2.5*Averages!$I18+(1-'Random Numbers'!O18^0.5)*VLOOKUP($D19,Averages!$H$113:$K$117,2,0),Proj_Rounding)</f>
        <v>63</v>
      </c>
      <c r="S19" s="6">
        <f>ROUND(EXP('Random Numbers'!P18)/2.5*Averages!$I18+(1-'Random Numbers'!P18^0.5)*VLOOKUP($D19,Averages!$H$113:$K$117,2,0),Proj_Rounding)</f>
        <v>55</v>
      </c>
      <c r="T19" s="6">
        <f>ROUND(EXP('Random Numbers'!Q18)/2.5*Averages!$I18+(1-'Random Numbers'!Q18^0.5)*VLOOKUP($D19,Averages!$H$113:$K$117,2,0),Proj_Rounding)</f>
        <v>55</v>
      </c>
      <c r="U19" s="6">
        <f>ROUND(EXP('Random Numbers'!R18)/2.5*Averages!$I18+(1-'Random Numbers'!R18^0.5)*VLOOKUP($D19,Averages!$H$113:$K$117,2,0),Proj_Rounding)</f>
        <v>52</v>
      </c>
      <c r="V19" s="6">
        <f>ROUND(EXP('Random Numbers'!S18)/2.5*Averages!$I18+(1-'Random Numbers'!S18^0.5)*VLOOKUP($D19,Averages!$H$113:$K$117,2,0),Proj_Rounding)</f>
        <v>53</v>
      </c>
      <c r="W19" s="6">
        <f>ROUND(EXP('Random Numbers'!T18)/2.5*Averages!$I18+(1-'Random Numbers'!T18^0.5)*VLOOKUP($D19,Averages!$H$113:$K$117,2,0),Proj_Rounding)</f>
        <v>59</v>
      </c>
      <c r="X19" s="6">
        <f>ROUND(EXP('Random Numbers'!U18)/2.5*Averages!$I18+(1-'Random Numbers'!U18^0.5)*VLOOKUP($D19,Averages!$H$113:$K$117,2,0),Proj_Rounding)</f>
        <v>52</v>
      </c>
      <c r="Y19" s="6">
        <f>ROUND(EXP('Random Numbers'!V18)/2.5*Averages!$I18+(1-'Random Numbers'!V18^0.5)*VLOOKUP($D19,Averages!$H$113:$K$117,2,0),Proj_Rounding)</f>
        <v>52</v>
      </c>
      <c r="Z19" s="6">
        <f>ROUND(EXP('Random Numbers'!W18)/2.5*Averages!$I18+(1-'Random Numbers'!W18^0.5)*VLOOKUP($D19,Averages!$H$113:$K$117,2,0),Proj_Rounding)</f>
        <v>55</v>
      </c>
      <c r="AA19" s="6">
        <f>ROUND(EXP('Random Numbers'!X18)/2.5*Averages!$I18+(1-'Random Numbers'!X18^0.5)*VLOOKUP($D19,Averages!$H$113:$K$117,2,0),Proj_Rounding)</f>
        <v>53</v>
      </c>
      <c r="AB19" s="6">
        <f>ROUND(EXP('Random Numbers'!Y18)/2.5*Averages!$I18+(1-'Random Numbers'!Y18^0.5)*VLOOKUP($D19,Averages!$H$113:$K$117,2,0),Proj_Rounding)</f>
        <v>53</v>
      </c>
      <c r="AC19" s="49">
        <f>ROUND(EXP('Random Numbers'!Z18)/2.5*Averages!$I18+(1-'Random Numbers'!Z18^0.5)*VLOOKUP($D19,Averages!$H$113:$K$117,2,0),Proj_Rounding)</f>
        <v>64</v>
      </c>
      <c r="AD19" s="69">
        <f t="shared" si="0"/>
        <v>1391</v>
      </c>
    </row>
    <row r="20" spans="2:30" ht="15" customHeight="1" x14ac:dyDescent="0.35">
      <c r="B20" s="32" t="s">
        <v>23</v>
      </c>
      <c r="C20" s="51" t="s">
        <v>48</v>
      </c>
      <c r="D20" s="6" t="s">
        <v>9</v>
      </c>
      <c r="E20" s="6">
        <f>ROUND(EXP('Random Numbers'!B19)/2.5*Averages!$I19+(1-'Random Numbers'!B19^0.5)*VLOOKUP($D20,Averages!$H$113:$K$117,2,0),Proj_Rounding)</f>
        <v>60</v>
      </c>
      <c r="F20" s="6">
        <f>ROUND(EXP('Random Numbers'!C19)/2.5*Averages!$I19+(1-'Random Numbers'!C19^0.5)*VLOOKUP($D20,Averages!$H$113:$K$117,2,0),Proj_Rounding)</f>
        <v>66</v>
      </c>
      <c r="G20" s="6">
        <f>ROUND(EXP('Random Numbers'!D19)/2.5*Averages!$I19+(1-'Random Numbers'!D19^0.5)*VLOOKUP($D20,Averages!$H$113:$K$117,2,0),Proj_Rounding)</f>
        <v>75</v>
      </c>
      <c r="H20" s="6">
        <f>ROUND(EXP('Random Numbers'!E19)/2.5*Averages!$I19+(1-'Random Numbers'!E19^0.5)*VLOOKUP($D20,Averages!$H$113:$K$117,2,0),Proj_Rounding)</f>
        <v>70</v>
      </c>
      <c r="I20" s="6">
        <f>ROUND(EXP('Random Numbers'!F19)/2.5*Averages!$I19+(1-'Random Numbers'!F19^0.5)*VLOOKUP($D20,Averages!$H$113:$K$117,2,0),Proj_Rounding)</f>
        <v>60</v>
      </c>
      <c r="J20" s="6">
        <f>ROUND(EXP('Random Numbers'!G19)/2.5*Averages!$I19+(1-'Random Numbers'!G19^0.5)*VLOOKUP($D20,Averages!$H$113:$K$117,2,0),Proj_Rounding)</f>
        <v>67</v>
      </c>
      <c r="K20" s="6">
        <f>ROUND(EXP('Random Numbers'!H19)/2.5*Averages!$I19+(1-'Random Numbers'!H19^0.5)*VLOOKUP($D20,Averages!$H$113:$K$117,2,0),Proj_Rounding)</f>
        <v>60</v>
      </c>
      <c r="L20" s="6">
        <f>ROUND(EXP('Random Numbers'!I19)/2.5*Averages!$I19+(1-'Random Numbers'!I19^0.5)*VLOOKUP($D20,Averages!$H$113:$K$117,2,0),Proj_Rounding)</f>
        <v>60</v>
      </c>
      <c r="M20" s="6">
        <f>ROUND(EXP('Random Numbers'!J19)/2.5*Averages!$I19+(1-'Random Numbers'!J19^0.5)*VLOOKUP($D20,Averages!$H$113:$K$117,2,0),Proj_Rounding)</f>
        <v>70</v>
      </c>
      <c r="N20" s="6">
        <f>ROUND(EXP('Random Numbers'!K19)/2.5*Averages!$I19+(1-'Random Numbers'!K19^0.5)*VLOOKUP($D20,Averages!$H$113:$K$117,2,0),Proj_Rounding)</f>
        <v>68</v>
      </c>
      <c r="O20" s="6">
        <f>ROUND(EXP('Random Numbers'!L19)/2.5*Averages!$I19+(1-'Random Numbers'!L19^0.5)*VLOOKUP($D20,Averages!$H$113:$K$117,2,0),Proj_Rounding)</f>
        <v>72</v>
      </c>
      <c r="P20" s="6">
        <f>ROUND(EXP('Random Numbers'!M19)/2.5*Averages!$I19+(1-'Random Numbers'!M19^0.5)*VLOOKUP($D20,Averages!$H$113:$K$117,2,0),Proj_Rounding)</f>
        <v>63</v>
      </c>
      <c r="Q20" s="6">
        <f>ROUND(EXP('Random Numbers'!N19)/2.5*Averages!$I19+(1-'Random Numbers'!N19^0.5)*VLOOKUP($D20,Averages!$H$113:$K$117,2,0),Proj_Rounding)</f>
        <v>66</v>
      </c>
      <c r="R20" s="6">
        <f>ROUND(EXP('Random Numbers'!O19)/2.5*Averages!$I19+(1-'Random Numbers'!O19^0.5)*VLOOKUP($D20,Averages!$H$113:$K$117,2,0),Proj_Rounding)</f>
        <v>63</v>
      </c>
      <c r="S20" s="6">
        <f>ROUND(EXP('Random Numbers'!P19)/2.5*Averages!$I19+(1-'Random Numbers'!P19^0.5)*VLOOKUP($D20,Averages!$H$113:$K$117,2,0),Proj_Rounding)</f>
        <v>61</v>
      </c>
      <c r="T20" s="6">
        <f>ROUND(EXP('Random Numbers'!Q19)/2.5*Averages!$I19+(1-'Random Numbers'!Q19^0.5)*VLOOKUP($D20,Averages!$H$113:$K$117,2,0),Proj_Rounding)</f>
        <v>61</v>
      </c>
      <c r="U20" s="6">
        <f>ROUND(EXP('Random Numbers'!R19)/2.5*Averages!$I19+(1-'Random Numbers'!R19^0.5)*VLOOKUP($D20,Averages!$H$113:$K$117,2,0),Proj_Rounding)</f>
        <v>61</v>
      </c>
      <c r="V20" s="6">
        <f>ROUND(EXP('Random Numbers'!S19)/2.5*Averages!$I19+(1-'Random Numbers'!S19^0.5)*VLOOKUP($D20,Averages!$H$113:$K$117,2,0),Proj_Rounding)</f>
        <v>62</v>
      </c>
      <c r="W20" s="6">
        <f>ROUND(EXP('Random Numbers'!T19)/2.5*Averages!$I19+(1-'Random Numbers'!T19^0.5)*VLOOKUP($D20,Averages!$H$113:$K$117,2,0),Proj_Rounding)</f>
        <v>60</v>
      </c>
      <c r="X20" s="6">
        <f>ROUND(EXP('Random Numbers'!U19)/2.5*Averages!$I19+(1-'Random Numbers'!U19^0.5)*VLOOKUP($D20,Averages!$H$113:$K$117,2,0),Proj_Rounding)</f>
        <v>61</v>
      </c>
      <c r="Y20" s="6">
        <f>ROUND(EXP('Random Numbers'!V19)/2.5*Averages!$I19+(1-'Random Numbers'!V19^0.5)*VLOOKUP($D20,Averages!$H$113:$K$117,2,0),Proj_Rounding)</f>
        <v>69</v>
      </c>
      <c r="Z20" s="6">
        <f>ROUND(EXP('Random Numbers'!W19)/2.5*Averages!$I19+(1-'Random Numbers'!W19^0.5)*VLOOKUP($D20,Averages!$H$113:$K$117,2,0),Proj_Rounding)</f>
        <v>66</v>
      </c>
      <c r="AA20" s="6">
        <f>ROUND(EXP('Random Numbers'!X19)/2.5*Averages!$I19+(1-'Random Numbers'!X19^0.5)*VLOOKUP($D20,Averages!$H$113:$K$117,2,0),Proj_Rounding)</f>
        <v>71</v>
      </c>
      <c r="AB20" s="6">
        <f>ROUND(EXP('Random Numbers'!Y19)/2.5*Averages!$I19+(1-'Random Numbers'!Y19^0.5)*VLOOKUP($D20,Averages!$H$113:$K$117,2,0),Proj_Rounding)</f>
        <v>67</v>
      </c>
      <c r="AC20" s="49">
        <f>ROUND(EXP('Random Numbers'!Z19)/2.5*Averages!$I19+(1-'Random Numbers'!Z19^0.5)*VLOOKUP($D20,Averages!$H$113:$K$117,2,0),Proj_Rounding)</f>
        <v>60</v>
      </c>
      <c r="AD20" s="69">
        <f t="shared" si="0"/>
        <v>1619</v>
      </c>
    </row>
    <row r="21" spans="2:30" ht="15" customHeight="1" x14ac:dyDescent="0.35">
      <c r="B21" s="32" t="s">
        <v>23</v>
      </c>
      <c r="C21" s="51" t="s">
        <v>49</v>
      </c>
      <c r="D21" s="6" t="s">
        <v>9</v>
      </c>
      <c r="E21" s="6">
        <f>ROUND(EXP('Random Numbers'!B20)/2.5*Averages!$I20+(1-'Random Numbers'!B20^0.5)*VLOOKUP($D21,Averages!$H$113:$K$117,2,0),Proj_Rounding)</f>
        <v>62</v>
      </c>
      <c r="F21" s="6">
        <f>ROUND(EXP('Random Numbers'!C20)/2.5*Averages!$I20+(1-'Random Numbers'!C20^0.5)*VLOOKUP($D21,Averages!$H$113:$K$117,2,0),Proj_Rounding)</f>
        <v>64</v>
      </c>
      <c r="G21" s="6">
        <f>ROUND(EXP('Random Numbers'!D20)/2.5*Averages!$I20+(1-'Random Numbers'!D20^0.5)*VLOOKUP($D21,Averages!$H$113:$K$117,2,0),Proj_Rounding)</f>
        <v>63</v>
      </c>
      <c r="H21" s="6">
        <f>ROUND(EXP('Random Numbers'!E20)/2.5*Averages!$I20+(1-'Random Numbers'!E20^0.5)*VLOOKUP($D21,Averages!$H$113:$K$117,2,0),Proj_Rounding)</f>
        <v>62</v>
      </c>
      <c r="I21" s="6">
        <f>ROUND(EXP('Random Numbers'!F20)/2.5*Averages!$I20+(1-'Random Numbers'!F20^0.5)*VLOOKUP($D21,Averages!$H$113:$K$117,2,0),Proj_Rounding)</f>
        <v>62</v>
      </c>
      <c r="J21" s="6">
        <f>ROUND(EXP('Random Numbers'!G20)/2.5*Averages!$I20+(1-'Random Numbers'!G20^0.5)*VLOOKUP($D21,Averages!$H$113:$K$117,2,0),Proj_Rounding)</f>
        <v>62</v>
      </c>
      <c r="K21" s="6">
        <f>ROUND(EXP('Random Numbers'!H20)/2.5*Averages!$I20+(1-'Random Numbers'!H20^0.5)*VLOOKUP($D21,Averages!$H$113:$K$117,2,0),Proj_Rounding)</f>
        <v>63</v>
      </c>
      <c r="L21" s="6">
        <f>ROUND(EXP('Random Numbers'!I20)/2.5*Averages!$I20+(1-'Random Numbers'!I20^0.5)*VLOOKUP($D21,Averages!$H$113:$K$117,2,0),Proj_Rounding)</f>
        <v>62</v>
      </c>
      <c r="M21" s="6">
        <f>ROUND(EXP('Random Numbers'!J20)/2.5*Averages!$I20+(1-'Random Numbers'!J20^0.5)*VLOOKUP($D21,Averages!$H$113:$K$117,2,0),Proj_Rounding)</f>
        <v>65</v>
      </c>
      <c r="N21" s="6">
        <f>ROUND(EXP('Random Numbers'!K20)/2.5*Averages!$I20+(1-'Random Numbers'!K20^0.5)*VLOOKUP($D21,Averages!$H$113:$K$117,2,0),Proj_Rounding)</f>
        <v>62</v>
      </c>
      <c r="O21" s="6">
        <f>ROUND(EXP('Random Numbers'!L20)/2.5*Averages!$I20+(1-'Random Numbers'!L20^0.5)*VLOOKUP($D21,Averages!$H$113:$K$117,2,0),Proj_Rounding)</f>
        <v>76</v>
      </c>
      <c r="P21" s="6">
        <f>ROUND(EXP('Random Numbers'!M20)/2.5*Averages!$I20+(1-'Random Numbers'!M20^0.5)*VLOOKUP($D21,Averages!$H$113:$K$117,2,0),Proj_Rounding)</f>
        <v>62</v>
      </c>
      <c r="Q21" s="6">
        <f>ROUND(EXP('Random Numbers'!N20)/2.5*Averages!$I20+(1-'Random Numbers'!N20^0.5)*VLOOKUP($D21,Averages!$H$113:$K$117,2,0),Proj_Rounding)</f>
        <v>62</v>
      </c>
      <c r="R21" s="6">
        <f>ROUND(EXP('Random Numbers'!O20)/2.5*Averages!$I20+(1-'Random Numbers'!O20^0.5)*VLOOKUP($D21,Averages!$H$113:$K$117,2,0),Proj_Rounding)</f>
        <v>65</v>
      </c>
      <c r="S21" s="6">
        <f>ROUND(EXP('Random Numbers'!P20)/2.5*Averages!$I20+(1-'Random Numbers'!P20^0.5)*VLOOKUP($D21,Averages!$H$113:$K$117,2,0),Proj_Rounding)</f>
        <v>62</v>
      </c>
      <c r="T21" s="6">
        <f>ROUND(EXP('Random Numbers'!Q20)/2.5*Averages!$I20+(1-'Random Numbers'!Q20^0.5)*VLOOKUP($D21,Averages!$H$113:$K$117,2,0),Proj_Rounding)</f>
        <v>68</v>
      </c>
      <c r="U21" s="6">
        <f>ROUND(EXP('Random Numbers'!R20)/2.5*Averages!$I20+(1-'Random Numbers'!R20^0.5)*VLOOKUP($D21,Averages!$H$113:$K$117,2,0),Proj_Rounding)</f>
        <v>65</v>
      </c>
      <c r="V21" s="6">
        <f>ROUND(EXP('Random Numbers'!S20)/2.5*Averages!$I20+(1-'Random Numbers'!S20^0.5)*VLOOKUP($D21,Averages!$H$113:$K$117,2,0),Proj_Rounding)</f>
        <v>66</v>
      </c>
      <c r="W21" s="6">
        <f>ROUND(EXP('Random Numbers'!T20)/2.5*Averages!$I20+(1-'Random Numbers'!T20^0.5)*VLOOKUP($D21,Averages!$H$113:$K$117,2,0),Proj_Rounding)</f>
        <v>64</v>
      </c>
      <c r="X21" s="6">
        <f>ROUND(EXP('Random Numbers'!U20)/2.5*Averages!$I20+(1-'Random Numbers'!U20^0.5)*VLOOKUP($D21,Averages!$H$113:$K$117,2,0),Proj_Rounding)</f>
        <v>68</v>
      </c>
      <c r="Y21" s="6">
        <f>ROUND(EXP('Random Numbers'!V20)/2.5*Averages!$I20+(1-'Random Numbers'!V20^0.5)*VLOOKUP($D21,Averages!$H$113:$K$117,2,0),Proj_Rounding)</f>
        <v>67</v>
      </c>
      <c r="Z21" s="6">
        <f>ROUND(EXP('Random Numbers'!W20)/2.5*Averages!$I20+(1-'Random Numbers'!W20^0.5)*VLOOKUP($D21,Averages!$H$113:$K$117,2,0),Proj_Rounding)</f>
        <v>62</v>
      </c>
      <c r="AA21" s="6">
        <f>ROUND(EXP('Random Numbers'!X20)/2.5*Averages!$I20+(1-'Random Numbers'!X20^0.5)*VLOOKUP($D21,Averages!$H$113:$K$117,2,0),Proj_Rounding)</f>
        <v>62</v>
      </c>
      <c r="AB21" s="6">
        <f>ROUND(EXP('Random Numbers'!Y20)/2.5*Averages!$I20+(1-'Random Numbers'!Y20^0.5)*VLOOKUP($D21,Averages!$H$113:$K$117,2,0),Proj_Rounding)</f>
        <v>62</v>
      </c>
      <c r="AC21" s="49">
        <f>ROUND(EXP('Random Numbers'!Z20)/2.5*Averages!$I20+(1-'Random Numbers'!Z20^0.5)*VLOOKUP($D21,Averages!$H$113:$K$117,2,0),Proj_Rounding)</f>
        <v>63</v>
      </c>
      <c r="AD21" s="69">
        <f t="shared" si="0"/>
        <v>1601</v>
      </c>
    </row>
    <row r="22" spans="2:30" ht="15" customHeight="1" x14ac:dyDescent="0.35">
      <c r="B22" s="32" t="s">
        <v>23</v>
      </c>
      <c r="C22" s="51" t="s">
        <v>50</v>
      </c>
      <c r="D22" s="6" t="s">
        <v>9</v>
      </c>
      <c r="E22" s="6">
        <f>ROUND(EXP('Random Numbers'!B21)/2.5*Averages!$I21+(1-'Random Numbers'!B21^0.5)*VLOOKUP($D22,Averages!$H$113:$K$117,2,0),Proj_Rounding)</f>
        <v>49</v>
      </c>
      <c r="F22" s="6">
        <f>ROUND(EXP('Random Numbers'!C21)/2.5*Averages!$I21+(1-'Random Numbers'!C21^0.5)*VLOOKUP($D22,Averages!$H$113:$K$117,2,0),Proj_Rounding)</f>
        <v>54</v>
      </c>
      <c r="G22" s="6">
        <f>ROUND(EXP('Random Numbers'!D21)/2.5*Averages!$I21+(1-'Random Numbers'!D21^0.5)*VLOOKUP($D22,Averages!$H$113:$K$117,2,0),Proj_Rounding)</f>
        <v>53</v>
      </c>
      <c r="H22" s="6">
        <f>ROUND(EXP('Random Numbers'!E21)/2.5*Averages!$I21+(1-'Random Numbers'!E21^0.5)*VLOOKUP($D22,Averages!$H$113:$K$117,2,0),Proj_Rounding)</f>
        <v>53</v>
      </c>
      <c r="I22" s="6">
        <f>ROUND(EXP('Random Numbers'!F21)/2.5*Averages!$I21+(1-'Random Numbers'!F21^0.5)*VLOOKUP($D22,Averages!$H$113:$K$117,2,0),Proj_Rounding)</f>
        <v>50</v>
      </c>
      <c r="J22" s="6">
        <f>ROUND(EXP('Random Numbers'!G21)/2.5*Averages!$I21+(1-'Random Numbers'!G21^0.5)*VLOOKUP($D22,Averages!$H$113:$K$117,2,0),Proj_Rounding)</f>
        <v>56</v>
      </c>
      <c r="K22" s="6">
        <f>ROUND(EXP('Random Numbers'!H21)/2.5*Averages!$I21+(1-'Random Numbers'!H21^0.5)*VLOOKUP($D22,Averages!$H$113:$K$117,2,0),Proj_Rounding)</f>
        <v>53</v>
      </c>
      <c r="L22" s="6">
        <f>ROUND(EXP('Random Numbers'!I21)/2.5*Averages!$I21+(1-'Random Numbers'!I21^0.5)*VLOOKUP($D22,Averages!$H$113:$K$117,2,0),Proj_Rounding)</f>
        <v>49</v>
      </c>
      <c r="M22" s="6">
        <f>ROUND(EXP('Random Numbers'!J21)/2.5*Averages!$I21+(1-'Random Numbers'!J21^0.5)*VLOOKUP($D22,Averages!$H$113:$K$117,2,0),Proj_Rounding)</f>
        <v>50</v>
      </c>
      <c r="N22" s="6">
        <f>ROUND(EXP('Random Numbers'!K21)/2.5*Averages!$I21+(1-'Random Numbers'!K21^0.5)*VLOOKUP($D22,Averages!$H$113:$K$117,2,0),Proj_Rounding)</f>
        <v>50</v>
      </c>
      <c r="O22" s="6">
        <f>ROUND(EXP('Random Numbers'!L21)/2.5*Averages!$I21+(1-'Random Numbers'!L21^0.5)*VLOOKUP($D22,Averages!$H$113:$K$117,2,0),Proj_Rounding)</f>
        <v>50</v>
      </c>
      <c r="P22" s="6">
        <f>ROUND(EXP('Random Numbers'!M21)/2.5*Averages!$I21+(1-'Random Numbers'!M21^0.5)*VLOOKUP($D22,Averages!$H$113:$K$117,2,0),Proj_Rounding)</f>
        <v>51</v>
      </c>
      <c r="Q22" s="6">
        <f>ROUND(EXP('Random Numbers'!N21)/2.5*Averages!$I21+(1-'Random Numbers'!N21^0.5)*VLOOKUP($D22,Averages!$H$113:$K$117,2,0),Proj_Rounding)</f>
        <v>50</v>
      </c>
      <c r="R22" s="6">
        <f>ROUND(EXP('Random Numbers'!O21)/2.5*Averages!$I21+(1-'Random Numbers'!O21^0.5)*VLOOKUP($D22,Averages!$H$113:$K$117,2,0),Proj_Rounding)</f>
        <v>49</v>
      </c>
      <c r="S22" s="6">
        <f>ROUND(EXP('Random Numbers'!P21)/2.5*Averages!$I21+(1-'Random Numbers'!P21^0.5)*VLOOKUP($D22,Averages!$H$113:$K$117,2,0),Proj_Rounding)</f>
        <v>50</v>
      </c>
      <c r="T22" s="6">
        <f>ROUND(EXP('Random Numbers'!Q21)/2.5*Averages!$I21+(1-'Random Numbers'!Q21^0.5)*VLOOKUP($D22,Averages!$H$113:$K$117,2,0),Proj_Rounding)</f>
        <v>49</v>
      </c>
      <c r="U22" s="6">
        <f>ROUND(EXP('Random Numbers'!R21)/2.5*Averages!$I21+(1-'Random Numbers'!R21^0.5)*VLOOKUP($D22,Averages!$H$113:$K$117,2,0),Proj_Rounding)</f>
        <v>54</v>
      </c>
      <c r="V22" s="6">
        <f>ROUND(EXP('Random Numbers'!S21)/2.5*Averages!$I21+(1-'Random Numbers'!S21^0.5)*VLOOKUP($D22,Averages!$H$113:$K$117,2,0),Proj_Rounding)</f>
        <v>51</v>
      </c>
      <c r="W22" s="6">
        <f>ROUND(EXP('Random Numbers'!T21)/2.5*Averages!$I21+(1-'Random Numbers'!T21^0.5)*VLOOKUP($D22,Averages!$H$113:$K$117,2,0),Proj_Rounding)</f>
        <v>52</v>
      </c>
      <c r="X22" s="6">
        <f>ROUND(EXP('Random Numbers'!U21)/2.5*Averages!$I21+(1-'Random Numbers'!U21^0.5)*VLOOKUP($D22,Averages!$H$113:$K$117,2,0),Proj_Rounding)</f>
        <v>58</v>
      </c>
      <c r="Y22" s="6">
        <f>ROUND(EXP('Random Numbers'!V21)/2.5*Averages!$I21+(1-'Random Numbers'!V21^0.5)*VLOOKUP($D22,Averages!$H$113:$K$117,2,0),Proj_Rounding)</f>
        <v>49</v>
      </c>
      <c r="Z22" s="6">
        <f>ROUND(EXP('Random Numbers'!W21)/2.5*Averages!$I21+(1-'Random Numbers'!W21^0.5)*VLOOKUP($D22,Averages!$H$113:$K$117,2,0),Proj_Rounding)</f>
        <v>52</v>
      </c>
      <c r="AA22" s="6">
        <f>ROUND(EXP('Random Numbers'!X21)/2.5*Averages!$I21+(1-'Random Numbers'!X21^0.5)*VLOOKUP($D22,Averages!$H$113:$K$117,2,0),Proj_Rounding)</f>
        <v>56</v>
      </c>
      <c r="AB22" s="6">
        <f>ROUND(EXP('Random Numbers'!Y21)/2.5*Averages!$I21+(1-'Random Numbers'!Y21^0.5)*VLOOKUP($D22,Averages!$H$113:$K$117,2,0),Proj_Rounding)</f>
        <v>50</v>
      </c>
      <c r="AC22" s="49">
        <f>ROUND(EXP('Random Numbers'!Z21)/2.5*Averages!$I21+(1-'Random Numbers'!Z21^0.5)*VLOOKUP($D22,Averages!$H$113:$K$117,2,0),Proj_Rounding)</f>
        <v>52</v>
      </c>
      <c r="AD22" s="69">
        <f t="shared" si="0"/>
        <v>1290</v>
      </c>
    </row>
    <row r="23" spans="2:30" ht="15" customHeight="1" x14ac:dyDescent="0.35">
      <c r="B23" s="32" t="s">
        <v>23</v>
      </c>
      <c r="C23" s="51" t="s">
        <v>51</v>
      </c>
      <c r="D23" s="6" t="s">
        <v>10</v>
      </c>
      <c r="E23" s="6">
        <f>ROUND(EXP('Random Numbers'!B22)/2.5*Averages!$I22+(1-'Random Numbers'!B22^0.5)*VLOOKUP($D23,Averages!$H$113:$K$117,2,0),Proj_Rounding)</f>
        <v>44</v>
      </c>
      <c r="F23" s="6">
        <f>ROUND(EXP('Random Numbers'!C22)/2.5*Averages!$I22+(1-'Random Numbers'!C22^0.5)*VLOOKUP($D23,Averages!$H$113:$K$117,2,0),Proj_Rounding)</f>
        <v>39</v>
      </c>
      <c r="G23" s="6">
        <f>ROUND(EXP('Random Numbers'!D22)/2.5*Averages!$I22+(1-'Random Numbers'!D22^0.5)*VLOOKUP($D23,Averages!$H$113:$K$117,2,0),Proj_Rounding)</f>
        <v>39</v>
      </c>
      <c r="H23" s="6">
        <f>ROUND(EXP('Random Numbers'!E22)/2.5*Averages!$I22+(1-'Random Numbers'!E22^0.5)*VLOOKUP($D23,Averages!$H$113:$K$117,2,0),Proj_Rounding)</f>
        <v>38</v>
      </c>
      <c r="I23" s="6">
        <f>ROUND(EXP('Random Numbers'!F22)/2.5*Averages!$I22+(1-'Random Numbers'!F22^0.5)*VLOOKUP($D23,Averages!$H$113:$K$117,2,0),Proj_Rounding)</f>
        <v>38</v>
      </c>
      <c r="J23" s="6">
        <f>ROUND(EXP('Random Numbers'!G22)/2.5*Averages!$I22+(1-'Random Numbers'!G22^0.5)*VLOOKUP($D23,Averages!$H$113:$K$117,2,0),Proj_Rounding)</f>
        <v>41</v>
      </c>
      <c r="K23" s="6">
        <f>ROUND(EXP('Random Numbers'!H22)/2.5*Averages!$I22+(1-'Random Numbers'!H22^0.5)*VLOOKUP($D23,Averages!$H$113:$K$117,2,0),Proj_Rounding)</f>
        <v>46</v>
      </c>
      <c r="L23" s="6">
        <f>ROUND(EXP('Random Numbers'!I22)/2.5*Averages!$I22+(1-'Random Numbers'!I22^0.5)*VLOOKUP($D23,Averages!$H$113:$K$117,2,0),Proj_Rounding)</f>
        <v>39</v>
      </c>
      <c r="M23" s="6">
        <f>ROUND(EXP('Random Numbers'!J22)/2.5*Averages!$I22+(1-'Random Numbers'!J22^0.5)*VLOOKUP($D23,Averages!$H$113:$K$117,2,0),Proj_Rounding)</f>
        <v>46</v>
      </c>
      <c r="N23" s="6">
        <f>ROUND(EXP('Random Numbers'!K22)/2.5*Averages!$I22+(1-'Random Numbers'!K22^0.5)*VLOOKUP($D23,Averages!$H$113:$K$117,2,0),Proj_Rounding)</f>
        <v>43</v>
      </c>
      <c r="O23" s="6">
        <f>ROUND(EXP('Random Numbers'!L22)/2.5*Averages!$I22+(1-'Random Numbers'!L22^0.5)*VLOOKUP($D23,Averages!$H$113:$K$117,2,0),Proj_Rounding)</f>
        <v>40</v>
      </c>
      <c r="P23" s="6">
        <f>ROUND(EXP('Random Numbers'!M22)/2.5*Averages!$I22+(1-'Random Numbers'!M22^0.5)*VLOOKUP($D23,Averages!$H$113:$K$117,2,0),Proj_Rounding)</f>
        <v>38</v>
      </c>
      <c r="Q23" s="6">
        <f>ROUND(EXP('Random Numbers'!N22)/2.5*Averages!$I22+(1-'Random Numbers'!N22^0.5)*VLOOKUP($D23,Averages!$H$113:$K$117,2,0),Proj_Rounding)</f>
        <v>48</v>
      </c>
      <c r="R23" s="6">
        <f>ROUND(EXP('Random Numbers'!O22)/2.5*Averages!$I22+(1-'Random Numbers'!O22^0.5)*VLOOKUP($D23,Averages!$H$113:$K$117,2,0),Proj_Rounding)</f>
        <v>41</v>
      </c>
      <c r="S23" s="6">
        <f>ROUND(EXP('Random Numbers'!P22)/2.5*Averages!$I22+(1-'Random Numbers'!P22^0.5)*VLOOKUP($D23,Averages!$H$113:$K$117,2,0),Proj_Rounding)</f>
        <v>39</v>
      </c>
      <c r="T23" s="6">
        <f>ROUND(EXP('Random Numbers'!Q22)/2.5*Averages!$I22+(1-'Random Numbers'!Q22^0.5)*VLOOKUP($D23,Averages!$H$113:$K$117,2,0),Proj_Rounding)</f>
        <v>38</v>
      </c>
      <c r="U23" s="6">
        <f>ROUND(EXP('Random Numbers'!R22)/2.5*Averages!$I22+(1-'Random Numbers'!R22^0.5)*VLOOKUP($D23,Averages!$H$113:$K$117,2,0),Proj_Rounding)</f>
        <v>41</v>
      </c>
      <c r="V23" s="6">
        <f>ROUND(EXP('Random Numbers'!S22)/2.5*Averages!$I22+(1-'Random Numbers'!S22^0.5)*VLOOKUP($D23,Averages!$H$113:$K$117,2,0),Proj_Rounding)</f>
        <v>45</v>
      </c>
      <c r="W23" s="6">
        <f>ROUND(EXP('Random Numbers'!T22)/2.5*Averages!$I22+(1-'Random Numbers'!T22^0.5)*VLOOKUP($D23,Averages!$H$113:$K$117,2,0),Proj_Rounding)</f>
        <v>38</v>
      </c>
      <c r="X23" s="6">
        <f>ROUND(EXP('Random Numbers'!U22)/2.5*Averages!$I22+(1-'Random Numbers'!U22^0.5)*VLOOKUP($D23,Averages!$H$113:$K$117,2,0),Proj_Rounding)</f>
        <v>39</v>
      </c>
      <c r="Y23" s="6">
        <f>ROUND(EXP('Random Numbers'!V22)/2.5*Averages!$I22+(1-'Random Numbers'!V22^0.5)*VLOOKUP($D23,Averages!$H$113:$K$117,2,0),Proj_Rounding)</f>
        <v>39</v>
      </c>
      <c r="Z23" s="6">
        <f>ROUND(EXP('Random Numbers'!W22)/2.5*Averages!$I22+(1-'Random Numbers'!W22^0.5)*VLOOKUP($D23,Averages!$H$113:$K$117,2,0),Proj_Rounding)</f>
        <v>42</v>
      </c>
      <c r="AA23" s="6">
        <f>ROUND(EXP('Random Numbers'!X22)/2.5*Averages!$I22+(1-'Random Numbers'!X22^0.5)*VLOOKUP($D23,Averages!$H$113:$K$117,2,0),Proj_Rounding)</f>
        <v>40</v>
      </c>
      <c r="AB23" s="6">
        <f>ROUND(EXP('Random Numbers'!Y22)/2.5*Averages!$I22+(1-'Random Numbers'!Y22^0.5)*VLOOKUP($D23,Averages!$H$113:$K$117,2,0),Proj_Rounding)</f>
        <v>46</v>
      </c>
      <c r="AC23" s="49">
        <f>ROUND(EXP('Random Numbers'!Z22)/2.5*Averages!$I22+(1-'Random Numbers'!Z22^0.5)*VLOOKUP($D23,Averages!$H$113:$K$117,2,0),Proj_Rounding)</f>
        <v>39</v>
      </c>
      <c r="AD23" s="69">
        <f t="shared" si="0"/>
        <v>1026</v>
      </c>
    </row>
    <row r="24" spans="2:30" ht="15" customHeight="1" x14ac:dyDescent="0.35">
      <c r="B24" s="32" t="s">
        <v>23</v>
      </c>
      <c r="C24" s="51" t="s">
        <v>52</v>
      </c>
      <c r="D24" s="6" t="s">
        <v>10</v>
      </c>
      <c r="E24" s="6">
        <f>ROUND(EXP('Random Numbers'!B23)/2.5*Averages!$I23+(1-'Random Numbers'!B23^0.5)*VLOOKUP($D24,Averages!$H$113:$K$117,2,0),Proj_Rounding)</f>
        <v>28</v>
      </c>
      <c r="F24" s="6">
        <f>ROUND(EXP('Random Numbers'!C23)/2.5*Averages!$I23+(1-'Random Numbers'!C23^0.5)*VLOOKUP($D24,Averages!$H$113:$K$117,2,0),Proj_Rounding)</f>
        <v>28</v>
      </c>
      <c r="G24" s="6">
        <f>ROUND(EXP('Random Numbers'!D23)/2.5*Averages!$I23+(1-'Random Numbers'!D23^0.5)*VLOOKUP($D24,Averages!$H$113:$K$117,2,0),Proj_Rounding)</f>
        <v>28</v>
      </c>
      <c r="H24" s="6">
        <f>ROUND(EXP('Random Numbers'!E23)/2.5*Averages!$I23+(1-'Random Numbers'!E23^0.5)*VLOOKUP($D24,Averages!$H$113:$K$117,2,0),Proj_Rounding)</f>
        <v>35</v>
      </c>
      <c r="I24" s="6">
        <f>ROUND(EXP('Random Numbers'!F23)/2.5*Averages!$I23+(1-'Random Numbers'!F23^0.5)*VLOOKUP($D24,Averages!$H$113:$K$117,2,0),Proj_Rounding)</f>
        <v>28</v>
      </c>
      <c r="J24" s="6">
        <f>ROUND(EXP('Random Numbers'!G23)/2.5*Averages!$I23+(1-'Random Numbers'!G23^0.5)*VLOOKUP($D24,Averages!$H$113:$K$117,2,0),Proj_Rounding)</f>
        <v>35</v>
      </c>
      <c r="K24" s="6">
        <f>ROUND(EXP('Random Numbers'!H23)/2.5*Averages!$I23+(1-'Random Numbers'!H23^0.5)*VLOOKUP($D24,Averages!$H$113:$K$117,2,0),Proj_Rounding)</f>
        <v>28</v>
      </c>
      <c r="L24" s="6">
        <f>ROUND(EXP('Random Numbers'!I23)/2.5*Averages!$I23+(1-'Random Numbers'!I23^0.5)*VLOOKUP($D24,Averages!$H$113:$K$117,2,0),Proj_Rounding)</f>
        <v>28</v>
      </c>
      <c r="M24" s="6">
        <f>ROUND(EXP('Random Numbers'!J23)/2.5*Averages!$I23+(1-'Random Numbers'!J23^0.5)*VLOOKUP($D24,Averages!$H$113:$K$117,2,0),Proj_Rounding)</f>
        <v>28</v>
      </c>
      <c r="N24" s="6">
        <f>ROUND(EXP('Random Numbers'!K23)/2.5*Averages!$I23+(1-'Random Numbers'!K23^0.5)*VLOOKUP($D24,Averages!$H$113:$K$117,2,0),Proj_Rounding)</f>
        <v>30</v>
      </c>
      <c r="O24" s="6">
        <f>ROUND(EXP('Random Numbers'!L23)/2.5*Averages!$I23+(1-'Random Numbers'!L23^0.5)*VLOOKUP($D24,Averages!$H$113:$K$117,2,0),Proj_Rounding)</f>
        <v>30</v>
      </c>
      <c r="P24" s="6">
        <f>ROUND(EXP('Random Numbers'!M23)/2.5*Averages!$I23+(1-'Random Numbers'!M23^0.5)*VLOOKUP($D24,Averages!$H$113:$K$117,2,0),Proj_Rounding)</f>
        <v>31</v>
      </c>
      <c r="Q24" s="6">
        <f>ROUND(EXP('Random Numbers'!N23)/2.5*Averages!$I23+(1-'Random Numbers'!N23^0.5)*VLOOKUP($D24,Averages!$H$113:$K$117,2,0),Proj_Rounding)</f>
        <v>35</v>
      </c>
      <c r="R24" s="6">
        <f>ROUND(EXP('Random Numbers'!O23)/2.5*Averages!$I23+(1-'Random Numbers'!O23^0.5)*VLOOKUP($D24,Averages!$H$113:$K$117,2,0),Proj_Rounding)</f>
        <v>27</v>
      </c>
      <c r="S24" s="6">
        <f>ROUND(EXP('Random Numbers'!P23)/2.5*Averages!$I23+(1-'Random Numbers'!P23^0.5)*VLOOKUP($D24,Averages!$H$113:$K$117,2,0),Proj_Rounding)</f>
        <v>29</v>
      </c>
      <c r="T24" s="6">
        <f>ROUND(EXP('Random Numbers'!Q23)/2.5*Averages!$I23+(1-'Random Numbers'!Q23^0.5)*VLOOKUP($D24,Averages!$H$113:$K$117,2,0),Proj_Rounding)</f>
        <v>28</v>
      </c>
      <c r="U24" s="6">
        <f>ROUND(EXP('Random Numbers'!R23)/2.5*Averages!$I23+(1-'Random Numbers'!R23^0.5)*VLOOKUP($D24,Averages!$H$113:$K$117,2,0),Proj_Rounding)</f>
        <v>27</v>
      </c>
      <c r="V24" s="6">
        <f>ROUND(EXP('Random Numbers'!S23)/2.5*Averages!$I23+(1-'Random Numbers'!S23^0.5)*VLOOKUP($D24,Averages!$H$113:$K$117,2,0),Proj_Rounding)</f>
        <v>31</v>
      </c>
      <c r="W24" s="6">
        <f>ROUND(EXP('Random Numbers'!T23)/2.5*Averages!$I23+(1-'Random Numbers'!T23^0.5)*VLOOKUP($D24,Averages!$H$113:$K$117,2,0),Proj_Rounding)</f>
        <v>32</v>
      </c>
      <c r="X24" s="6">
        <f>ROUND(EXP('Random Numbers'!U23)/2.5*Averages!$I23+(1-'Random Numbers'!U23^0.5)*VLOOKUP($D24,Averages!$H$113:$K$117,2,0),Proj_Rounding)</f>
        <v>36</v>
      </c>
      <c r="Y24" s="6">
        <f>ROUND(EXP('Random Numbers'!V23)/2.5*Averages!$I23+(1-'Random Numbers'!V23^0.5)*VLOOKUP($D24,Averages!$H$113:$K$117,2,0),Proj_Rounding)</f>
        <v>30</v>
      </c>
      <c r="Z24" s="6">
        <f>ROUND(EXP('Random Numbers'!W23)/2.5*Averages!$I23+(1-'Random Numbers'!W23^0.5)*VLOOKUP($D24,Averages!$H$113:$K$117,2,0),Proj_Rounding)</f>
        <v>29</v>
      </c>
      <c r="AA24" s="6">
        <f>ROUND(EXP('Random Numbers'!X23)/2.5*Averages!$I23+(1-'Random Numbers'!X23^0.5)*VLOOKUP($D24,Averages!$H$113:$K$117,2,0),Proj_Rounding)</f>
        <v>32</v>
      </c>
      <c r="AB24" s="6">
        <f>ROUND(EXP('Random Numbers'!Y23)/2.5*Averages!$I23+(1-'Random Numbers'!Y23^0.5)*VLOOKUP($D24,Averages!$H$113:$K$117,2,0),Proj_Rounding)</f>
        <v>36</v>
      </c>
      <c r="AC24" s="49">
        <f>ROUND(EXP('Random Numbers'!Z23)/2.5*Averages!$I23+(1-'Random Numbers'!Z23^0.5)*VLOOKUP($D24,Averages!$H$113:$K$117,2,0),Proj_Rounding)</f>
        <v>29</v>
      </c>
      <c r="AD24" s="69">
        <f t="shared" si="0"/>
        <v>758</v>
      </c>
    </row>
    <row r="25" spans="2:30" ht="15" customHeight="1" x14ac:dyDescent="0.35">
      <c r="B25" s="32" t="s">
        <v>23</v>
      </c>
      <c r="C25" s="51" t="s">
        <v>53</v>
      </c>
      <c r="D25" s="6" t="s">
        <v>11</v>
      </c>
      <c r="E25" s="6">
        <f>ROUND(EXP('Random Numbers'!B24)/2.5*Averages!$I24+(1-'Random Numbers'!B24^0.5)*VLOOKUP($D25,Averages!$H$113:$K$117,2,0),Proj_Rounding)</f>
        <v>33</v>
      </c>
      <c r="F25" s="6">
        <f>ROUND(EXP('Random Numbers'!C24)/2.5*Averages!$I24+(1-'Random Numbers'!C24^0.5)*VLOOKUP($D25,Averages!$H$113:$K$117,2,0),Proj_Rounding)</f>
        <v>33</v>
      </c>
      <c r="G25" s="6">
        <f>ROUND(EXP('Random Numbers'!D24)/2.5*Averages!$I24+(1-'Random Numbers'!D24^0.5)*VLOOKUP($D25,Averages!$H$113:$K$117,2,0),Proj_Rounding)</f>
        <v>36</v>
      </c>
      <c r="H25" s="6">
        <f>ROUND(EXP('Random Numbers'!E24)/2.5*Averages!$I24+(1-'Random Numbers'!E24^0.5)*VLOOKUP($D25,Averages!$H$113:$K$117,2,0),Proj_Rounding)</f>
        <v>38</v>
      </c>
      <c r="I25" s="6">
        <f>ROUND(EXP('Random Numbers'!F24)/2.5*Averages!$I24+(1-'Random Numbers'!F24^0.5)*VLOOKUP($D25,Averages!$H$113:$K$117,2,0),Proj_Rounding)</f>
        <v>33</v>
      </c>
      <c r="J25" s="6">
        <f>ROUND(EXP('Random Numbers'!G24)/2.5*Averages!$I24+(1-'Random Numbers'!G24^0.5)*VLOOKUP($D25,Averages!$H$113:$K$117,2,0),Proj_Rounding)</f>
        <v>34</v>
      </c>
      <c r="K25" s="6">
        <f>ROUND(EXP('Random Numbers'!H24)/2.5*Averages!$I24+(1-'Random Numbers'!H24^0.5)*VLOOKUP($D25,Averages!$H$113:$K$117,2,0),Proj_Rounding)</f>
        <v>34</v>
      </c>
      <c r="L25" s="6">
        <f>ROUND(EXP('Random Numbers'!I24)/2.5*Averages!$I24+(1-'Random Numbers'!I24^0.5)*VLOOKUP($D25,Averages!$H$113:$K$117,2,0),Proj_Rounding)</f>
        <v>37</v>
      </c>
      <c r="M25" s="6">
        <f>ROUND(EXP('Random Numbers'!J24)/2.5*Averages!$I24+(1-'Random Numbers'!J24^0.5)*VLOOKUP($D25,Averages!$H$113:$K$117,2,0),Proj_Rounding)</f>
        <v>33</v>
      </c>
      <c r="N25" s="6">
        <f>ROUND(EXP('Random Numbers'!K24)/2.5*Averages!$I24+(1-'Random Numbers'!K24^0.5)*VLOOKUP($D25,Averages!$H$113:$K$117,2,0),Proj_Rounding)</f>
        <v>34</v>
      </c>
      <c r="O25" s="6">
        <f>ROUND(EXP('Random Numbers'!L24)/2.5*Averages!$I24+(1-'Random Numbers'!L24^0.5)*VLOOKUP($D25,Averages!$H$113:$K$117,2,0),Proj_Rounding)</f>
        <v>33</v>
      </c>
      <c r="P25" s="6">
        <f>ROUND(EXP('Random Numbers'!M24)/2.5*Averages!$I24+(1-'Random Numbers'!M24^0.5)*VLOOKUP($D25,Averages!$H$113:$K$117,2,0),Proj_Rounding)</f>
        <v>38</v>
      </c>
      <c r="Q25" s="6">
        <f>ROUND(EXP('Random Numbers'!N24)/2.5*Averages!$I24+(1-'Random Numbers'!N24^0.5)*VLOOKUP($D25,Averages!$H$113:$K$117,2,0),Proj_Rounding)</f>
        <v>34</v>
      </c>
      <c r="R25" s="6">
        <f>ROUND(EXP('Random Numbers'!O24)/2.5*Averages!$I24+(1-'Random Numbers'!O24^0.5)*VLOOKUP($D25,Averages!$H$113:$K$117,2,0),Proj_Rounding)</f>
        <v>36</v>
      </c>
      <c r="S25" s="6">
        <f>ROUND(EXP('Random Numbers'!P24)/2.5*Averages!$I24+(1-'Random Numbers'!P24^0.5)*VLOOKUP($D25,Averages!$H$113:$K$117,2,0),Proj_Rounding)</f>
        <v>34</v>
      </c>
      <c r="T25" s="6">
        <f>ROUND(EXP('Random Numbers'!Q24)/2.5*Averages!$I24+(1-'Random Numbers'!Q24^0.5)*VLOOKUP($D25,Averages!$H$113:$K$117,2,0),Proj_Rounding)</f>
        <v>33</v>
      </c>
      <c r="U25" s="6">
        <f>ROUND(EXP('Random Numbers'!R24)/2.5*Averages!$I24+(1-'Random Numbers'!R24^0.5)*VLOOKUP($D25,Averages!$H$113:$K$117,2,0),Proj_Rounding)</f>
        <v>33</v>
      </c>
      <c r="V25" s="6">
        <f>ROUND(EXP('Random Numbers'!S24)/2.5*Averages!$I24+(1-'Random Numbers'!S24^0.5)*VLOOKUP($D25,Averages!$H$113:$K$117,2,0),Proj_Rounding)</f>
        <v>35</v>
      </c>
      <c r="W25" s="6">
        <f>ROUND(EXP('Random Numbers'!T24)/2.5*Averages!$I24+(1-'Random Numbers'!T24^0.5)*VLOOKUP($D25,Averages!$H$113:$K$117,2,0),Proj_Rounding)</f>
        <v>33</v>
      </c>
      <c r="X25" s="6">
        <f>ROUND(EXP('Random Numbers'!U24)/2.5*Averages!$I24+(1-'Random Numbers'!U24^0.5)*VLOOKUP($D25,Averages!$H$113:$K$117,2,0),Proj_Rounding)</f>
        <v>33</v>
      </c>
      <c r="Y25" s="6">
        <f>ROUND(EXP('Random Numbers'!V24)/2.5*Averages!$I24+(1-'Random Numbers'!V24^0.5)*VLOOKUP($D25,Averages!$H$113:$K$117,2,0),Proj_Rounding)</f>
        <v>39</v>
      </c>
      <c r="Z25" s="6">
        <f>ROUND(EXP('Random Numbers'!W24)/2.5*Averages!$I24+(1-'Random Numbers'!W24^0.5)*VLOOKUP($D25,Averages!$H$113:$K$117,2,0),Proj_Rounding)</f>
        <v>40</v>
      </c>
      <c r="AA25" s="6">
        <f>ROUND(EXP('Random Numbers'!X24)/2.5*Averages!$I24+(1-'Random Numbers'!X24^0.5)*VLOOKUP($D25,Averages!$H$113:$K$117,2,0),Proj_Rounding)</f>
        <v>33</v>
      </c>
      <c r="AB25" s="6">
        <f>ROUND(EXP('Random Numbers'!Y24)/2.5*Averages!$I24+(1-'Random Numbers'!Y24^0.5)*VLOOKUP($D25,Averages!$H$113:$K$117,2,0),Proj_Rounding)</f>
        <v>33</v>
      </c>
      <c r="AC25" s="49">
        <f>ROUND(EXP('Random Numbers'!Z24)/2.5*Averages!$I24+(1-'Random Numbers'!Z24^0.5)*VLOOKUP($D25,Averages!$H$113:$K$117,2,0),Proj_Rounding)</f>
        <v>37</v>
      </c>
      <c r="AD25" s="69">
        <f t="shared" si="0"/>
        <v>869</v>
      </c>
    </row>
    <row r="26" spans="2:30" ht="15" customHeight="1" x14ac:dyDescent="0.35">
      <c r="B26" s="32" t="s">
        <v>24</v>
      </c>
      <c r="C26" s="51" t="s">
        <v>54</v>
      </c>
      <c r="D26" s="6" t="s">
        <v>8</v>
      </c>
      <c r="E26" s="6">
        <f>ROUND(EXP('Random Numbers'!B25)/2.5*Averages!$I25+(1-'Random Numbers'!B25^0.5)*VLOOKUP($D26,Averages!$H$113:$K$117,2,0),Proj_Rounding)</f>
        <v>18</v>
      </c>
      <c r="F26" s="6">
        <f>ROUND(EXP('Random Numbers'!C25)/2.5*Averages!$I25+(1-'Random Numbers'!C25^0.5)*VLOOKUP($D26,Averages!$H$113:$K$117,2,0),Proj_Rounding)</f>
        <v>23</v>
      </c>
      <c r="G26" s="6">
        <f>ROUND(EXP('Random Numbers'!D25)/2.5*Averages!$I25+(1-'Random Numbers'!D25^0.5)*VLOOKUP($D26,Averages!$H$113:$K$117,2,0),Proj_Rounding)</f>
        <v>17</v>
      </c>
      <c r="H26" s="6">
        <f>ROUND(EXP('Random Numbers'!E25)/2.5*Averages!$I25+(1-'Random Numbers'!E25^0.5)*VLOOKUP($D26,Averages!$H$113:$K$117,2,0),Proj_Rounding)</f>
        <v>17</v>
      </c>
      <c r="I26" s="6">
        <f>ROUND(EXP('Random Numbers'!F25)/2.5*Averages!$I25+(1-'Random Numbers'!F25^0.5)*VLOOKUP($D26,Averages!$H$113:$K$117,2,0),Proj_Rounding)</f>
        <v>18</v>
      </c>
      <c r="J26" s="6">
        <f>ROUND(EXP('Random Numbers'!G25)/2.5*Averages!$I25+(1-'Random Numbers'!G25^0.5)*VLOOKUP($D26,Averages!$H$113:$K$117,2,0),Proj_Rounding)</f>
        <v>17</v>
      </c>
      <c r="K26" s="6">
        <f>ROUND(EXP('Random Numbers'!H25)/2.5*Averages!$I25+(1-'Random Numbers'!H25^0.5)*VLOOKUP($D26,Averages!$H$113:$K$117,2,0),Proj_Rounding)</f>
        <v>17</v>
      </c>
      <c r="L26" s="6">
        <f>ROUND(EXP('Random Numbers'!I25)/2.5*Averages!$I25+(1-'Random Numbers'!I25^0.5)*VLOOKUP($D26,Averages!$H$113:$K$117,2,0),Proj_Rounding)</f>
        <v>17</v>
      </c>
      <c r="M26" s="6">
        <f>ROUND(EXP('Random Numbers'!J25)/2.5*Averages!$I25+(1-'Random Numbers'!J25^0.5)*VLOOKUP($D26,Averages!$H$113:$K$117,2,0),Proj_Rounding)</f>
        <v>19</v>
      </c>
      <c r="N26" s="6">
        <f>ROUND(EXP('Random Numbers'!K25)/2.5*Averages!$I25+(1-'Random Numbers'!K25^0.5)*VLOOKUP($D26,Averages!$H$113:$K$117,2,0),Proj_Rounding)</f>
        <v>23</v>
      </c>
      <c r="O26" s="6">
        <f>ROUND(EXP('Random Numbers'!L25)/2.5*Averages!$I25+(1-'Random Numbers'!L25^0.5)*VLOOKUP($D26,Averages!$H$113:$K$117,2,0),Proj_Rounding)</f>
        <v>19</v>
      </c>
      <c r="P26" s="6">
        <f>ROUND(EXP('Random Numbers'!M25)/2.5*Averages!$I25+(1-'Random Numbers'!M25^0.5)*VLOOKUP($D26,Averages!$H$113:$K$117,2,0),Proj_Rounding)</f>
        <v>17</v>
      </c>
      <c r="Q26" s="6">
        <f>ROUND(EXP('Random Numbers'!N25)/2.5*Averages!$I25+(1-'Random Numbers'!N25^0.5)*VLOOKUP($D26,Averages!$H$113:$K$117,2,0),Proj_Rounding)</f>
        <v>18</v>
      </c>
      <c r="R26" s="6">
        <f>ROUND(EXP('Random Numbers'!O25)/2.5*Averages!$I25+(1-'Random Numbers'!O25^0.5)*VLOOKUP($D26,Averages!$H$113:$K$117,2,0),Proj_Rounding)</f>
        <v>17</v>
      </c>
      <c r="S26" s="6">
        <f>ROUND(EXP('Random Numbers'!P25)/2.5*Averages!$I25+(1-'Random Numbers'!P25^0.5)*VLOOKUP($D26,Averages!$H$113:$K$117,2,0),Proj_Rounding)</f>
        <v>19</v>
      </c>
      <c r="T26" s="6">
        <f>ROUND(EXP('Random Numbers'!Q25)/2.5*Averages!$I25+(1-'Random Numbers'!Q25^0.5)*VLOOKUP($D26,Averages!$H$113:$K$117,2,0),Proj_Rounding)</f>
        <v>19</v>
      </c>
      <c r="U26" s="6">
        <f>ROUND(EXP('Random Numbers'!R25)/2.5*Averages!$I25+(1-'Random Numbers'!R25^0.5)*VLOOKUP($D26,Averages!$H$113:$K$117,2,0),Proj_Rounding)</f>
        <v>17</v>
      </c>
      <c r="V26" s="6">
        <f>ROUND(EXP('Random Numbers'!S25)/2.5*Averages!$I25+(1-'Random Numbers'!S25^0.5)*VLOOKUP($D26,Averages!$H$113:$K$117,2,0),Proj_Rounding)</f>
        <v>17</v>
      </c>
      <c r="W26" s="6">
        <f>ROUND(EXP('Random Numbers'!T25)/2.5*Averages!$I25+(1-'Random Numbers'!T25^0.5)*VLOOKUP($D26,Averages!$H$113:$K$117,2,0),Proj_Rounding)</f>
        <v>17</v>
      </c>
      <c r="X26" s="6">
        <f>ROUND(EXP('Random Numbers'!U25)/2.5*Averages!$I25+(1-'Random Numbers'!U25^0.5)*VLOOKUP($D26,Averages!$H$113:$K$117,2,0),Proj_Rounding)</f>
        <v>18</v>
      </c>
      <c r="Y26" s="6">
        <f>ROUND(EXP('Random Numbers'!V25)/2.5*Averages!$I25+(1-'Random Numbers'!V25^0.5)*VLOOKUP($D26,Averages!$H$113:$K$117,2,0),Proj_Rounding)</f>
        <v>18</v>
      </c>
      <c r="Z26" s="6">
        <f>ROUND(EXP('Random Numbers'!W25)/2.5*Averages!$I25+(1-'Random Numbers'!W25^0.5)*VLOOKUP($D26,Averages!$H$113:$K$117,2,0),Proj_Rounding)</f>
        <v>20</v>
      </c>
      <c r="AA26" s="6">
        <f>ROUND(EXP('Random Numbers'!X25)/2.5*Averages!$I25+(1-'Random Numbers'!X25^0.5)*VLOOKUP($D26,Averages!$H$113:$K$117,2,0),Proj_Rounding)</f>
        <v>17</v>
      </c>
      <c r="AB26" s="6">
        <f>ROUND(EXP('Random Numbers'!Y25)/2.5*Averages!$I25+(1-'Random Numbers'!Y25^0.5)*VLOOKUP($D26,Averages!$H$113:$K$117,2,0),Proj_Rounding)</f>
        <v>17</v>
      </c>
      <c r="AC26" s="49">
        <f>ROUND(EXP('Random Numbers'!Z25)/2.5*Averages!$I25+(1-'Random Numbers'!Z25^0.5)*VLOOKUP($D26,Averages!$H$113:$K$117,2,0),Proj_Rounding)</f>
        <v>18</v>
      </c>
      <c r="AD26" s="69">
        <f t="shared" si="0"/>
        <v>454</v>
      </c>
    </row>
    <row r="27" spans="2:30" ht="15" customHeight="1" x14ac:dyDescent="0.35">
      <c r="B27" s="32" t="s">
        <v>24</v>
      </c>
      <c r="C27" s="51" t="s">
        <v>55</v>
      </c>
      <c r="D27" s="6" t="s">
        <v>8</v>
      </c>
      <c r="E27" s="6">
        <f>ROUND(EXP('Random Numbers'!B26)/2.5*Averages!$I26+(1-'Random Numbers'!B26^0.5)*VLOOKUP($D27,Averages!$H$113:$K$117,2,0),Proj_Rounding)</f>
        <v>21</v>
      </c>
      <c r="F27" s="6">
        <f>ROUND(EXP('Random Numbers'!C26)/2.5*Averages!$I26+(1-'Random Numbers'!C26^0.5)*VLOOKUP($D27,Averages!$H$113:$K$117,2,0),Proj_Rounding)</f>
        <v>20</v>
      </c>
      <c r="G27" s="6">
        <f>ROUND(EXP('Random Numbers'!D26)/2.5*Averages!$I26+(1-'Random Numbers'!D26^0.5)*VLOOKUP($D27,Averages!$H$113:$K$117,2,0),Proj_Rounding)</f>
        <v>20</v>
      </c>
      <c r="H27" s="6">
        <f>ROUND(EXP('Random Numbers'!E26)/2.5*Averages!$I26+(1-'Random Numbers'!E26^0.5)*VLOOKUP($D27,Averages!$H$113:$K$117,2,0),Proj_Rounding)</f>
        <v>21</v>
      </c>
      <c r="I27" s="6">
        <f>ROUND(EXP('Random Numbers'!F26)/2.5*Averages!$I26+(1-'Random Numbers'!F26^0.5)*VLOOKUP($D27,Averages!$H$113:$K$117,2,0),Proj_Rounding)</f>
        <v>22</v>
      </c>
      <c r="J27" s="6">
        <f>ROUND(EXP('Random Numbers'!G26)/2.5*Averages!$I26+(1-'Random Numbers'!G26^0.5)*VLOOKUP($D27,Averages!$H$113:$K$117,2,0),Proj_Rounding)</f>
        <v>22</v>
      </c>
      <c r="K27" s="6">
        <f>ROUND(EXP('Random Numbers'!H26)/2.5*Averages!$I26+(1-'Random Numbers'!H26^0.5)*VLOOKUP($D27,Averages!$H$113:$K$117,2,0),Proj_Rounding)</f>
        <v>20</v>
      </c>
      <c r="L27" s="6">
        <f>ROUND(EXP('Random Numbers'!I26)/2.5*Averages!$I26+(1-'Random Numbers'!I26^0.5)*VLOOKUP($D27,Averages!$H$113:$K$117,2,0),Proj_Rounding)</f>
        <v>21</v>
      </c>
      <c r="M27" s="6">
        <f>ROUND(EXP('Random Numbers'!J26)/2.5*Averages!$I26+(1-'Random Numbers'!J26^0.5)*VLOOKUP($D27,Averages!$H$113:$K$117,2,0),Proj_Rounding)</f>
        <v>20</v>
      </c>
      <c r="N27" s="6">
        <f>ROUND(EXP('Random Numbers'!K26)/2.5*Averages!$I26+(1-'Random Numbers'!K26^0.5)*VLOOKUP($D27,Averages!$H$113:$K$117,2,0),Proj_Rounding)</f>
        <v>21</v>
      </c>
      <c r="O27" s="6">
        <f>ROUND(EXP('Random Numbers'!L26)/2.5*Averages!$I26+(1-'Random Numbers'!L26^0.5)*VLOOKUP($D27,Averages!$H$113:$K$117,2,0),Proj_Rounding)</f>
        <v>24</v>
      </c>
      <c r="P27" s="6">
        <f>ROUND(EXP('Random Numbers'!M26)/2.5*Averages!$I26+(1-'Random Numbers'!M26^0.5)*VLOOKUP($D27,Averages!$H$113:$K$117,2,0),Proj_Rounding)</f>
        <v>20</v>
      </c>
      <c r="Q27" s="6">
        <f>ROUND(EXP('Random Numbers'!N26)/2.5*Averages!$I26+(1-'Random Numbers'!N26^0.5)*VLOOKUP($D27,Averages!$H$113:$K$117,2,0),Proj_Rounding)</f>
        <v>24</v>
      </c>
      <c r="R27" s="6">
        <f>ROUND(EXP('Random Numbers'!O26)/2.5*Averages!$I26+(1-'Random Numbers'!O26^0.5)*VLOOKUP($D27,Averages!$H$113:$K$117,2,0),Proj_Rounding)</f>
        <v>21</v>
      </c>
      <c r="S27" s="6">
        <f>ROUND(EXP('Random Numbers'!P26)/2.5*Averages!$I26+(1-'Random Numbers'!P26^0.5)*VLOOKUP($D27,Averages!$H$113:$K$117,2,0),Proj_Rounding)</f>
        <v>20</v>
      </c>
      <c r="T27" s="6">
        <f>ROUND(EXP('Random Numbers'!Q26)/2.5*Averages!$I26+(1-'Random Numbers'!Q26^0.5)*VLOOKUP($D27,Averages!$H$113:$K$117,2,0),Proj_Rounding)</f>
        <v>21</v>
      </c>
      <c r="U27" s="6">
        <f>ROUND(EXP('Random Numbers'!R26)/2.5*Averages!$I26+(1-'Random Numbers'!R26^0.5)*VLOOKUP($D27,Averages!$H$113:$K$117,2,0),Proj_Rounding)</f>
        <v>20</v>
      </c>
      <c r="V27" s="6">
        <f>ROUND(EXP('Random Numbers'!S26)/2.5*Averages!$I26+(1-'Random Numbers'!S26^0.5)*VLOOKUP($D27,Averages!$H$113:$K$117,2,0),Proj_Rounding)</f>
        <v>21</v>
      </c>
      <c r="W27" s="6">
        <f>ROUND(EXP('Random Numbers'!T26)/2.5*Averages!$I26+(1-'Random Numbers'!T26^0.5)*VLOOKUP($D27,Averages!$H$113:$K$117,2,0),Proj_Rounding)</f>
        <v>24</v>
      </c>
      <c r="X27" s="6">
        <f>ROUND(EXP('Random Numbers'!U26)/2.5*Averages!$I26+(1-'Random Numbers'!U26^0.5)*VLOOKUP($D27,Averages!$H$113:$K$117,2,0),Proj_Rounding)</f>
        <v>22</v>
      </c>
      <c r="Y27" s="6">
        <f>ROUND(EXP('Random Numbers'!V26)/2.5*Averages!$I26+(1-'Random Numbers'!V26^0.5)*VLOOKUP($D27,Averages!$H$113:$K$117,2,0),Proj_Rounding)</f>
        <v>20</v>
      </c>
      <c r="Z27" s="6">
        <f>ROUND(EXP('Random Numbers'!W26)/2.5*Averages!$I26+(1-'Random Numbers'!W26^0.5)*VLOOKUP($D27,Averages!$H$113:$K$117,2,0),Proj_Rounding)</f>
        <v>21</v>
      </c>
      <c r="AA27" s="6">
        <f>ROUND(EXP('Random Numbers'!X26)/2.5*Averages!$I26+(1-'Random Numbers'!X26^0.5)*VLOOKUP($D27,Averages!$H$113:$K$117,2,0),Proj_Rounding)</f>
        <v>24</v>
      </c>
      <c r="AB27" s="6">
        <f>ROUND(EXP('Random Numbers'!Y26)/2.5*Averages!$I26+(1-'Random Numbers'!Y26^0.5)*VLOOKUP($D27,Averages!$H$113:$K$117,2,0),Proj_Rounding)</f>
        <v>20</v>
      </c>
      <c r="AC27" s="49">
        <f>ROUND(EXP('Random Numbers'!Z26)/2.5*Averages!$I26+(1-'Random Numbers'!Z26^0.5)*VLOOKUP($D27,Averages!$H$113:$K$117,2,0),Proj_Rounding)</f>
        <v>21</v>
      </c>
      <c r="AD27" s="69">
        <f t="shared" si="0"/>
        <v>531</v>
      </c>
    </row>
    <row r="28" spans="2:30" ht="15" customHeight="1" x14ac:dyDescent="0.35">
      <c r="B28" s="32" t="s">
        <v>24</v>
      </c>
      <c r="C28" s="51" t="s">
        <v>56</v>
      </c>
      <c r="D28" s="6" t="s">
        <v>8</v>
      </c>
      <c r="E28" s="6">
        <f>ROUND(EXP('Random Numbers'!B27)/2.5*Averages!$I27+(1-'Random Numbers'!B27^0.5)*VLOOKUP($D28,Averages!$H$113:$K$117,2,0),Proj_Rounding)</f>
        <v>10</v>
      </c>
      <c r="F28" s="6">
        <f>ROUND(EXP('Random Numbers'!C27)/2.5*Averages!$I27+(1-'Random Numbers'!C27^0.5)*VLOOKUP($D28,Averages!$H$113:$K$117,2,0),Proj_Rounding)</f>
        <v>10</v>
      </c>
      <c r="G28" s="6">
        <f>ROUND(EXP('Random Numbers'!D27)/2.5*Averages!$I27+(1-'Random Numbers'!D27^0.5)*VLOOKUP($D28,Averages!$H$113:$K$117,2,0),Proj_Rounding)</f>
        <v>8</v>
      </c>
      <c r="H28" s="6">
        <f>ROUND(EXP('Random Numbers'!E27)/2.5*Averages!$I27+(1-'Random Numbers'!E27^0.5)*VLOOKUP($D28,Averages!$H$113:$K$117,2,0),Proj_Rounding)</f>
        <v>12</v>
      </c>
      <c r="I28" s="6">
        <f>ROUND(EXP('Random Numbers'!F27)/2.5*Averages!$I27+(1-'Random Numbers'!F27^0.5)*VLOOKUP($D28,Averages!$H$113:$K$117,2,0),Proj_Rounding)</f>
        <v>14</v>
      </c>
      <c r="J28" s="6">
        <f>ROUND(EXP('Random Numbers'!G27)/2.5*Averages!$I27+(1-'Random Numbers'!G27^0.5)*VLOOKUP($D28,Averages!$H$113:$K$117,2,0),Proj_Rounding)</f>
        <v>12</v>
      </c>
      <c r="K28" s="6">
        <f>ROUND(EXP('Random Numbers'!H27)/2.5*Averages!$I27+(1-'Random Numbers'!H27^0.5)*VLOOKUP($D28,Averages!$H$113:$K$117,2,0),Proj_Rounding)</f>
        <v>10</v>
      </c>
      <c r="L28" s="6">
        <f>ROUND(EXP('Random Numbers'!I27)/2.5*Averages!$I27+(1-'Random Numbers'!I27^0.5)*VLOOKUP($D28,Averages!$H$113:$K$117,2,0),Proj_Rounding)</f>
        <v>8</v>
      </c>
      <c r="M28" s="6">
        <f>ROUND(EXP('Random Numbers'!J27)/2.5*Averages!$I27+(1-'Random Numbers'!J27^0.5)*VLOOKUP($D28,Averages!$H$113:$K$117,2,0),Proj_Rounding)</f>
        <v>8</v>
      </c>
      <c r="N28" s="6">
        <f>ROUND(EXP('Random Numbers'!K27)/2.5*Averages!$I27+(1-'Random Numbers'!K27^0.5)*VLOOKUP($D28,Averages!$H$113:$K$117,2,0),Proj_Rounding)</f>
        <v>8</v>
      </c>
      <c r="O28" s="6">
        <f>ROUND(EXP('Random Numbers'!L27)/2.5*Averages!$I27+(1-'Random Numbers'!L27^0.5)*VLOOKUP($D28,Averages!$H$113:$K$117,2,0),Proj_Rounding)</f>
        <v>17</v>
      </c>
      <c r="P28" s="6">
        <f>ROUND(EXP('Random Numbers'!M27)/2.5*Averages!$I27+(1-'Random Numbers'!M27^0.5)*VLOOKUP($D28,Averages!$H$113:$K$117,2,0),Proj_Rounding)</f>
        <v>9</v>
      </c>
      <c r="Q28" s="6">
        <f>ROUND(EXP('Random Numbers'!N27)/2.5*Averages!$I27+(1-'Random Numbers'!N27^0.5)*VLOOKUP($D28,Averages!$H$113:$K$117,2,0),Proj_Rounding)</f>
        <v>11</v>
      </c>
      <c r="R28" s="6">
        <f>ROUND(EXP('Random Numbers'!O27)/2.5*Averages!$I27+(1-'Random Numbers'!O27^0.5)*VLOOKUP($D28,Averages!$H$113:$K$117,2,0),Proj_Rounding)</f>
        <v>8</v>
      </c>
      <c r="S28" s="6">
        <f>ROUND(EXP('Random Numbers'!P27)/2.5*Averages!$I27+(1-'Random Numbers'!P27^0.5)*VLOOKUP($D28,Averages!$H$113:$K$117,2,0),Proj_Rounding)</f>
        <v>9</v>
      </c>
      <c r="T28" s="6">
        <f>ROUND(EXP('Random Numbers'!Q27)/2.5*Averages!$I27+(1-'Random Numbers'!Q27^0.5)*VLOOKUP($D28,Averages!$H$113:$K$117,2,0),Proj_Rounding)</f>
        <v>9</v>
      </c>
      <c r="U28" s="6">
        <f>ROUND(EXP('Random Numbers'!R27)/2.5*Averages!$I27+(1-'Random Numbers'!R27^0.5)*VLOOKUP($D28,Averages!$H$113:$K$117,2,0),Proj_Rounding)</f>
        <v>8</v>
      </c>
      <c r="V28" s="6">
        <f>ROUND(EXP('Random Numbers'!S27)/2.5*Averages!$I27+(1-'Random Numbers'!S27^0.5)*VLOOKUP($D28,Averages!$H$113:$K$117,2,0),Proj_Rounding)</f>
        <v>13</v>
      </c>
      <c r="W28" s="6">
        <f>ROUND(EXP('Random Numbers'!T27)/2.5*Averages!$I27+(1-'Random Numbers'!T27^0.5)*VLOOKUP($D28,Averages!$H$113:$K$117,2,0),Proj_Rounding)</f>
        <v>9</v>
      </c>
      <c r="X28" s="6">
        <f>ROUND(EXP('Random Numbers'!U27)/2.5*Averages!$I27+(1-'Random Numbers'!U27^0.5)*VLOOKUP($D28,Averages!$H$113:$K$117,2,0),Proj_Rounding)</f>
        <v>8</v>
      </c>
      <c r="Y28" s="6">
        <f>ROUND(EXP('Random Numbers'!V27)/2.5*Averages!$I27+(1-'Random Numbers'!V27^0.5)*VLOOKUP($D28,Averages!$H$113:$K$117,2,0),Proj_Rounding)</f>
        <v>11</v>
      </c>
      <c r="Z28" s="6">
        <f>ROUND(EXP('Random Numbers'!W27)/2.5*Averages!$I27+(1-'Random Numbers'!W27^0.5)*VLOOKUP($D28,Averages!$H$113:$K$117,2,0),Proj_Rounding)</f>
        <v>8</v>
      </c>
      <c r="AA28" s="6">
        <f>ROUND(EXP('Random Numbers'!X27)/2.5*Averages!$I27+(1-'Random Numbers'!X27^0.5)*VLOOKUP($D28,Averages!$H$113:$K$117,2,0),Proj_Rounding)</f>
        <v>8</v>
      </c>
      <c r="AB28" s="6">
        <f>ROUND(EXP('Random Numbers'!Y27)/2.5*Averages!$I27+(1-'Random Numbers'!Y27^0.5)*VLOOKUP($D28,Averages!$H$113:$K$117,2,0),Proj_Rounding)</f>
        <v>10</v>
      </c>
      <c r="AC28" s="49">
        <f>ROUND(EXP('Random Numbers'!Z27)/2.5*Averages!$I27+(1-'Random Numbers'!Z27^0.5)*VLOOKUP($D28,Averages!$H$113:$K$117,2,0),Proj_Rounding)</f>
        <v>11</v>
      </c>
      <c r="AD28" s="69">
        <f t="shared" si="0"/>
        <v>249</v>
      </c>
    </row>
    <row r="29" spans="2:30" ht="15" customHeight="1" x14ac:dyDescent="0.35">
      <c r="B29" s="32" t="s">
        <v>24</v>
      </c>
      <c r="C29" s="51" t="s">
        <v>57</v>
      </c>
      <c r="D29" s="6" t="s">
        <v>8</v>
      </c>
      <c r="E29" s="6">
        <f>ROUND(EXP('Random Numbers'!B28)/2.5*Averages!$I28+(1-'Random Numbers'!B28^0.5)*VLOOKUP($D29,Averages!$H$113:$K$117,2,0),Proj_Rounding)</f>
        <v>21</v>
      </c>
      <c r="F29" s="6">
        <f>ROUND(EXP('Random Numbers'!C28)/2.5*Averages!$I28+(1-'Random Numbers'!C28^0.5)*VLOOKUP($D29,Averages!$H$113:$K$117,2,0),Proj_Rounding)</f>
        <v>27</v>
      </c>
      <c r="G29" s="6">
        <f>ROUND(EXP('Random Numbers'!D28)/2.5*Averages!$I28+(1-'Random Numbers'!D28^0.5)*VLOOKUP($D29,Averages!$H$113:$K$117,2,0),Proj_Rounding)</f>
        <v>22</v>
      </c>
      <c r="H29" s="6">
        <f>ROUND(EXP('Random Numbers'!E28)/2.5*Averages!$I28+(1-'Random Numbers'!E28^0.5)*VLOOKUP($D29,Averages!$H$113:$K$117,2,0),Proj_Rounding)</f>
        <v>22</v>
      </c>
      <c r="I29" s="6">
        <f>ROUND(EXP('Random Numbers'!F28)/2.5*Averages!$I28+(1-'Random Numbers'!F28^0.5)*VLOOKUP($D29,Averages!$H$113:$K$117,2,0),Proj_Rounding)</f>
        <v>26</v>
      </c>
      <c r="J29" s="6">
        <f>ROUND(EXP('Random Numbers'!G28)/2.5*Averages!$I28+(1-'Random Numbers'!G28^0.5)*VLOOKUP($D29,Averages!$H$113:$K$117,2,0),Proj_Rounding)</f>
        <v>25</v>
      </c>
      <c r="K29" s="6">
        <f>ROUND(EXP('Random Numbers'!H28)/2.5*Averages!$I28+(1-'Random Numbers'!H28^0.5)*VLOOKUP($D29,Averages!$H$113:$K$117,2,0),Proj_Rounding)</f>
        <v>22</v>
      </c>
      <c r="L29" s="6">
        <f>ROUND(EXP('Random Numbers'!I28)/2.5*Averages!$I28+(1-'Random Numbers'!I28^0.5)*VLOOKUP($D29,Averages!$H$113:$K$117,2,0),Proj_Rounding)</f>
        <v>21</v>
      </c>
      <c r="M29" s="6">
        <f>ROUND(EXP('Random Numbers'!J28)/2.5*Averages!$I28+(1-'Random Numbers'!J28^0.5)*VLOOKUP($D29,Averages!$H$113:$K$117,2,0),Proj_Rounding)</f>
        <v>24</v>
      </c>
      <c r="N29" s="6">
        <f>ROUND(EXP('Random Numbers'!K28)/2.5*Averages!$I28+(1-'Random Numbers'!K28^0.5)*VLOOKUP($D29,Averages!$H$113:$K$117,2,0),Proj_Rounding)</f>
        <v>26</v>
      </c>
      <c r="O29" s="6">
        <f>ROUND(EXP('Random Numbers'!L28)/2.5*Averages!$I28+(1-'Random Numbers'!L28^0.5)*VLOOKUP($D29,Averages!$H$113:$K$117,2,0),Proj_Rounding)</f>
        <v>22</v>
      </c>
      <c r="P29" s="6">
        <f>ROUND(EXP('Random Numbers'!M28)/2.5*Averages!$I28+(1-'Random Numbers'!M28^0.5)*VLOOKUP($D29,Averages!$H$113:$K$117,2,0),Proj_Rounding)</f>
        <v>22</v>
      </c>
      <c r="Q29" s="6">
        <f>ROUND(EXP('Random Numbers'!N28)/2.5*Averages!$I28+(1-'Random Numbers'!N28^0.5)*VLOOKUP($D29,Averages!$H$113:$K$117,2,0),Proj_Rounding)</f>
        <v>22</v>
      </c>
      <c r="R29" s="6">
        <f>ROUND(EXP('Random Numbers'!O28)/2.5*Averages!$I28+(1-'Random Numbers'!O28^0.5)*VLOOKUP($D29,Averages!$H$113:$K$117,2,0),Proj_Rounding)</f>
        <v>23</v>
      </c>
      <c r="S29" s="6">
        <f>ROUND(EXP('Random Numbers'!P28)/2.5*Averages!$I28+(1-'Random Numbers'!P28^0.5)*VLOOKUP($D29,Averages!$H$113:$K$117,2,0),Proj_Rounding)</f>
        <v>22</v>
      </c>
      <c r="T29" s="6">
        <f>ROUND(EXP('Random Numbers'!Q28)/2.5*Averages!$I28+(1-'Random Numbers'!Q28^0.5)*VLOOKUP($D29,Averages!$H$113:$K$117,2,0),Proj_Rounding)</f>
        <v>24</v>
      </c>
      <c r="U29" s="6">
        <f>ROUND(EXP('Random Numbers'!R28)/2.5*Averages!$I28+(1-'Random Numbers'!R28^0.5)*VLOOKUP($D29,Averages!$H$113:$K$117,2,0),Proj_Rounding)</f>
        <v>21</v>
      </c>
      <c r="V29" s="6">
        <f>ROUND(EXP('Random Numbers'!S28)/2.5*Averages!$I28+(1-'Random Numbers'!S28^0.5)*VLOOKUP($D29,Averages!$H$113:$K$117,2,0),Proj_Rounding)</f>
        <v>23</v>
      </c>
      <c r="W29" s="6">
        <f>ROUND(EXP('Random Numbers'!T28)/2.5*Averages!$I28+(1-'Random Numbers'!T28^0.5)*VLOOKUP($D29,Averages!$H$113:$K$117,2,0),Proj_Rounding)</f>
        <v>22</v>
      </c>
      <c r="X29" s="6">
        <f>ROUND(EXP('Random Numbers'!U28)/2.5*Averages!$I28+(1-'Random Numbers'!U28^0.5)*VLOOKUP($D29,Averages!$H$113:$K$117,2,0),Proj_Rounding)</f>
        <v>21</v>
      </c>
      <c r="Y29" s="6">
        <f>ROUND(EXP('Random Numbers'!V28)/2.5*Averages!$I28+(1-'Random Numbers'!V28^0.5)*VLOOKUP($D29,Averages!$H$113:$K$117,2,0),Proj_Rounding)</f>
        <v>22</v>
      </c>
      <c r="Z29" s="6">
        <f>ROUND(EXP('Random Numbers'!W28)/2.5*Averages!$I28+(1-'Random Numbers'!W28^0.5)*VLOOKUP($D29,Averages!$H$113:$K$117,2,0),Proj_Rounding)</f>
        <v>22</v>
      </c>
      <c r="AA29" s="6">
        <f>ROUND(EXP('Random Numbers'!X28)/2.5*Averages!$I28+(1-'Random Numbers'!X28^0.5)*VLOOKUP($D29,Averages!$H$113:$K$117,2,0),Proj_Rounding)</f>
        <v>21</v>
      </c>
      <c r="AB29" s="6">
        <f>ROUND(EXP('Random Numbers'!Y28)/2.5*Averages!$I28+(1-'Random Numbers'!Y28^0.5)*VLOOKUP($D29,Averages!$H$113:$K$117,2,0),Proj_Rounding)</f>
        <v>25</v>
      </c>
      <c r="AC29" s="49">
        <f>ROUND(EXP('Random Numbers'!Z28)/2.5*Averages!$I28+(1-'Random Numbers'!Z28^0.5)*VLOOKUP($D29,Averages!$H$113:$K$117,2,0),Proj_Rounding)</f>
        <v>23</v>
      </c>
      <c r="AD29" s="69">
        <f t="shared" si="0"/>
        <v>571</v>
      </c>
    </row>
    <row r="30" spans="2:30" ht="15" customHeight="1" x14ac:dyDescent="0.35">
      <c r="B30" s="32" t="s">
        <v>24</v>
      </c>
      <c r="C30" s="51" t="s">
        <v>58</v>
      </c>
      <c r="D30" s="6" t="s">
        <v>9</v>
      </c>
      <c r="E30" s="6">
        <f>ROUND(EXP('Random Numbers'!B29)/2.5*Averages!$I29+(1-'Random Numbers'!B29^0.5)*VLOOKUP($D30,Averages!$H$113:$K$117,2,0),Proj_Rounding)</f>
        <v>50</v>
      </c>
      <c r="F30" s="6">
        <f>ROUND(EXP('Random Numbers'!C29)/2.5*Averages!$I29+(1-'Random Numbers'!C29^0.5)*VLOOKUP($D30,Averages!$H$113:$K$117,2,0),Proj_Rounding)</f>
        <v>51</v>
      </c>
      <c r="G30" s="6">
        <f>ROUND(EXP('Random Numbers'!D29)/2.5*Averages!$I29+(1-'Random Numbers'!D29^0.5)*VLOOKUP($D30,Averages!$H$113:$K$117,2,0),Proj_Rounding)</f>
        <v>54</v>
      </c>
      <c r="H30" s="6">
        <f>ROUND(EXP('Random Numbers'!E29)/2.5*Averages!$I29+(1-'Random Numbers'!E29^0.5)*VLOOKUP($D30,Averages!$H$113:$K$117,2,0),Proj_Rounding)</f>
        <v>54</v>
      </c>
      <c r="I30" s="6">
        <f>ROUND(EXP('Random Numbers'!F29)/2.5*Averages!$I29+(1-'Random Numbers'!F29^0.5)*VLOOKUP($D30,Averages!$H$113:$K$117,2,0),Proj_Rounding)</f>
        <v>50</v>
      </c>
      <c r="J30" s="6">
        <f>ROUND(EXP('Random Numbers'!G29)/2.5*Averages!$I29+(1-'Random Numbers'!G29^0.5)*VLOOKUP($D30,Averages!$H$113:$K$117,2,0),Proj_Rounding)</f>
        <v>55</v>
      </c>
      <c r="K30" s="6">
        <f>ROUND(EXP('Random Numbers'!H29)/2.5*Averages!$I29+(1-'Random Numbers'!H29^0.5)*VLOOKUP($D30,Averages!$H$113:$K$117,2,0),Proj_Rounding)</f>
        <v>61</v>
      </c>
      <c r="L30" s="6">
        <f>ROUND(EXP('Random Numbers'!I29)/2.5*Averages!$I29+(1-'Random Numbers'!I29^0.5)*VLOOKUP($D30,Averages!$H$113:$K$117,2,0),Proj_Rounding)</f>
        <v>51</v>
      </c>
      <c r="M30" s="6">
        <f>ROUND(EXP('Random Numbers'!J29)/2.5*Averages!$I29+(1-'Random Numbers'!J29^0.5)*VLOOKUP($D30,Averages!$H$113:$K$117,2,0),Proj_Rounding)</f>
        <v>56</v>
      </c>
      <c r="N30" s="6">
        <f>ROUND(EXP('Random Numbers'!K29)/2.5*Averages!$I29+(1-'Random Numbers'!K29^0.5)*VLOOKUP($D30,Averages!$H$113:$K$117,2,0),Proj_Rounding)</f>
        <v>51</v>
      </c>
      <c r="O30" s="6">
        <f>ROUND(EXP('Random Numbers'!L29)/2.5*Averages!$I29+(1-'Random Numbers'!L29^0.5)*VLOOKUP($D30,Averages!$H$113:$K$117,2,0),Proj_Rounding)</f>
        <v>53</v>
      </c>
      <c r="P30" s="6">
        <f>ROUND(EXP('Random Numbers'!M29)/2.5*Averages!$I29+(1-'Random Numbers'!M29^0.5)*VLOOKUP($D30,Averages!$H$113:$K$117,2,0),Proj_Rounding)</f>
        <v>51</v>
      </c>
      <c r="Q30" s="6">
        <f>ROUND(EXP('Random Numbers'!N29)/2.5*Averages!$I29+(1-'Random Numbers'!N29^0.5)*VLOOKUP($D30,Averages!$H$113:$K$117,2,0),Proj_Rounding)</f>
        <v>50</v>
      </c>
      <c r="R30" s="6">
        <f>ROUND(EXP('Random Numbers'!O29)/2.5*Averages!$I29+(1-'Random Numbers'!O29^0.5)*VLOOKUP($D30,Averages!$H$113:$K$117,2,0),Proj_Rounding)</f>
        <v>51</v>
      </c>
      <c r="S30" s="6">
        <f>ROUND(EXP('Random Numbers'!P29)/2.5*Averages!$I29+(1-'Random Numbers'!P29^0.5)*VLOOKUP($D30,Averages!$H$113:$K$117,2,0),Proj_Rounding)</f>
        <v>51</v>
      </c>
      <c r="T30" s="6">
        <f>ROUND(EXP('Random Numbers'!Q29)/2.5*Averages!$I29+(1-'Random Numbers'!Q29^0.5)*VLOOKUP($D30,Averages!$H$113:$K$117,2,0),Proj_Rounding)</f>
        <v>50</v>
      </c>
      <c r="U30" s="6">
        <f>ROUND(EXP('Random Numbers'!R29)/2.5*Averages!$I29+(1-'Random Numbers'!R29^0.5)*VLOOKUP($D30,Averages!$H$113:$K$117,2,0),Proj_Rounding)</f>
        <v>50</v>
      </c>
      <c r="V30" s="6">
        <f>ROUND(EXP('Random Numbers'!S29)/2.5*Averages!$I29+(1-'Random Numbers'!S29^0.5)*VLOOKUP($D30,Averages!$H$113:$K$117,2,0),Proj_Rounding)</f>
        <v>53</v>
      </c>
      <c r="W30" s="6">
        <f>ROUND(EXP('Random Numbers'!T29)/2.5*Averages!$I29+(1-'Random Numbers'!T29^0.5)*VLOOKUP($D30,Averages!$H$113:$K$117,2,0),Proj_Rounding)</f>
        <v>51</v>
      </c>
      <c r="X30" s="6">
        <f>ROUND(EXP('Random Numbers'!U29)/2.5*Averages!$I29+(1-'Random Numbers'!U29^0.5)*VLOOKUP($D30,Averages!$H$113:$K$117,2,0),Proj_Rounding)</f>
        <v>50</v>
      </c>
      <c r="Y30" s="6">
        <f>ROUND(EXP('Random Numbers'!V29)/2.5*Averages!$I29+(1-'Random Numbers'!V29^0.5)*VLOOKUP($D30,Averages!$H$113:$K$117,2,0),Proj_Rounding)</f>
        <v>52</v>
      </c>
      <c r="Z30" s="6">
        <f>ROUND(EXP('Random Numbers'!W29)/2.5*Averages!$I29+(1-'Random Numbers'!W29^0.5)*VLOOKUP($D30,Averages!$H$113:$K$117,2,0),Proj_Rounding)</f>
        <v>51</v>
      </c>
      <c r="AA30" s="6">
        <f>ROUND(EXP('Random Numbers'!X29)/2.5*Averages!$I29+(1-'Random Numbers'!X29^0.5)*VLOOKUP($D30,Averages!$H$113:$K$117,2,0),Proj_Rounding)</f>
        <v>54</v>
      </c>
      <c r="AB30" s="6">
        <f>ROUND(EXP('Random Numbers'!Y29)/2.5*Averages!$I29+(1-'Random Numbers'!Y29^0.5)*VLOOKUP($D30,Averages!$H$113:$K$117,2,0),Proj_Rounding)</f>
        <v>60</v>
      </c>
      <c r="AC30" s="49">
        <f>ROUND(EXP('Random Numbers'!Z29)/2.5*Averages!$I29+(1-'Random Numbers'!Z29^0.5)*VLOOKUP($D30,Averages!$H$113:$K$117,2,0),Proj_Rounding)</f>
        <v>62</v>
      </c>
      <c r="AD30" s="69">
        <f t="shared" si="0"/>
        <v>1322</v>
      </c>
    </row>
    <row r="31" spans="2:30" ht="15" customHeight="1" x14ac:dyDescent="0.35">
      <c r="B31" s="32" t="s">
        <v>24</v>
      </c>
      <c r="C31" s="51" t="s">
        <v>59</v>
      </c>
      <c r="D31" s="6" t="s">
        <v>9</v>
      </c>
      <c r="E31" s="6">
        <f>ROUND(EXP('Random Numbers'!B30)/2.5*Averages!$I30+(1-'Random Numbers'!B30^0.5)*VLOOKUP($D31,Averages!$H$113:$K$117,2,0),Proj_Rounding)</f>
        <v>62</v>
      </c>
      <c r="F31" s="6">
        <f>ROUND(EXP('Random Numbers'!C30)/2.5*Averages!$I30+(1-'Random Numbers'!C30^0.5)*VLOOKUP($D31,Averages!$H$113:$K$117,2,0),Proj_Rounding)</f>
        <v>62</v>
      </c>
      <c r="G31" s="6">
        <f>ROUND(EXP('Random Numbers'!D30)/2.5*Averages!$I30+(1-'Random Numbers'!D30^0.5)*VLOOKUP($D31,Averages!$H$113:$K$117,2,0),Proj_Rounding)</f>
        <v>61</v>
      </c>
      <c r="H31" s="6">
        <f>ROUND(EXP('Random Numbers'!E30)/2.5*Averages!$I30+(1-'Random Numbers'!E30^0.5)*VLOOKUP($D31,Averages!$H$113:$K$117,2,0),Proj_Rounding)</f>
        <v>66</v>
      </c>
      <c r="I31" s="6">
        <f>ROUND(EXP('Random Numbers'!F30)/2.5*Averages!$I30+(1-'Random Numbers'!F30^0.5)*VLOOKUP($D31,Averages!$H$113:$K$117,2,0),Proj_Rounding)</f>
        <v>67</v>
      </c>
      <c r="J31" s="6">
        <f>ROUND(EXP('Random Numbers'!G30)/2.5*Averages!$I30+(1-'Random Numbers'!G30^0.5)*VLOOKUP($D31,Averages!$H$113:$K$117,2,0),Proj_Rounding)</f>
        <v>71</v>
      </c>
      <c r="K31" s="6">
        <f>ROUND(EXP('Random Numbers'!H30)/2.5*Averages!$I30+(1-'Random Numbers'!H30^0.5)*VLOOKUP($D31,Averages!$H$113:$K$117,2,0),Proj_Rounding)</f>
        <v>61</v>
      </c>
      <c r="L31" s="6">
        <f>ROUND(EXP('Random Numbers'!I30)/2.5*Averages!$I30+(1-'Random Numbers'!I30^0.5)*VLOOKUP($D31,Averages!$H$113:$K$117,2,0),Proj_Rounding)</f>
        <v>65</v>
      </c>
      <c r="M31" s="6">
        <f>ROUND(EXP('Random Numbers'!J30)/2.5*Averages!$I30+(1-'Random Numbers'!J30^0.5)*VLOOKUP($D31,Averages!$H$113:$K$117,2,0),Proj_Rounding)</f>
        <v>61</v>
      </c>
      <c r="N31" s="6">
        <f>ROUND(EXP('Random Numbers'!K30)/2.5*Averages!$I30+(1-'Random Numbers'!K30^0.5)*VLOOKUP($D31,Averages!$H$113:$K$117,2,0),Proj_Rounding)</f>
        <v>66</v>
      </c>
      <c r="O31" s="6">
        <f>ROUND(EXP('Random Numbers'!L30)/2.5*Averages!$I30+(1-'Random Numbers'!L30^0.5)*VLOOKUP($D31,Averages!$H$113:$K$117,2,0),Proj_Rounding)</f>
        <v>71</v>
      </c>
      <c r="P31" s="6">
        <f>ROUND(EXP('Random Numbers'!M30)/2.5*Averages!$I30+(1-'Random Numbers'!M30^0.5)*VLOOKUP($D31,Averages!$H$113:$K$117,2,0),Proj_Rounding)</f>
        <v>61</v>
      </c>
      <c r="Q31" s="6">
        <f>ROUND(EXP('Random Numbers'!N30)/2.5*Averages!$I30+(1-'Random Numbers'!N30^0.5)*VLOOKUP($D31,Averages!$H$113:$K$117,2,0),Proj_Rounding)</f>
        <v>69</v>
      </c>
      <c r="R31" s="6">
        <f>ROUND(EXP('Random Numbers'!O30)/2.5*Averages!$I30+(1-'Random Numbers'!O30^0.5)*VLOOKUP($D31,Averages!$H$113:$K$117,2,0),Proj_Rounding)</f>
        <v>61</v>
      </c>
      <c r="S31" s="6">
        <f>ROUND(EXP('Random Numbers'!P30)/2.5*Averages!$I30+(1-'Random Numbers'!P30^0.5)*VLOOKUP($D31,Averages!$H$113:$K$117,2,0),Proj_Rounding)</f>
        <v>61</v>
      </c>
      <c r="T31" s="6">
        <f>ROUND(EXP('Random Numbers'!Q30)/2.5*Averages!$I30+(1-'Random Numbers'!Q30^0.5)*VLOOKUP($D31,Averages!$H$113:$K$117,2,0),Proj_Rounding)</f>
        <v>65</v>
      </c>
      <c r="U31" s="6">
        <f>ROUND(EXP('Random Numbers'!R30)/2.5*Averages!$I30+(1-'Random Numbers'!R30^0.5)*VLOOKUP($D31,Averages!$H$113:$K$117,2,0),Proj_Rounding)</f>
        <v>62</v>
      </c>
      <c r="V31" s="6">
        <f>ROUND(EXP('Random Numbers'!S30)/2.5*Averages!$I30+(1-'Random Numbers'!S30^0.5)*VLOOKUP($D31,Averages!$H$113:$K$117,2,0),Proj_Rounding)</f>
        <v>69</v>
      </c>
      <c r="W31" s="6">
        <f>ROUND(EXP('Random Numbers'!T30)/2.5*Averages!$I30+(1-'Random Numbers'!T30^0.5)*VLOOKUP($D31,Averages!$H$113:$K$117,2,0),Proj_Rounding)</f>
        <v>61</v>
      </c>
      <c r="X31" s="6">
        <f>ROUND(EXP('Random Numbers'!U30)/2.5*Averages!$I30+(1-'Random Numbers'!U30^0.5)*VLOOKUP($D31,Averages!$H$113:$K$117,2,0),Proj_Rounding)</f>
        <v>61</v>
      </c>
      <c r="Y31" s="6">
        <f>ROUND(EXP('Random Numbers'!V30)/2.5*Averages!$I30+(1-'Random Numbers'!V30^0.5)*VLOOKUP($D31,Averages!$H$113:$K$117,2,0),Proj_Rounding)</f>
        <v>72</v>
      </c>
      <c r="Z31" s="6">
        <f>ROUND(EXP('Random Numbers'!W30)/2.5*Averages!$I30+(1-'Random Numbers'!W30^0.5)*VLOOKUP($D31,Averages!$H$113:$K$117,2,0),Proj_Rounding)</f>
        <v>61</v>
      </c>
      <c r="AA31" s="6">
        <f>ROUND(EXP('Random Numbers'!X30)/2.5*Averages!$I30+(1-'Random Numbers'!X30^0.5)*VLOOKUP($D31,Averages!$H$113:$K$117,2,0),Proj_Rounding)</f>
        <v>66</v>
      </c>
      <c r="AB31" s="6">
        <f>ROUND(EXP('Random Numbers'!Y30)/2.5*Averages!$I30+(1-'Random Numbers'!Y30^0.5)*VLOOKUP($D31,Averages!$H$113:$K$117,2,0),Proj_Rounding)</f>
        <v>63</v>
      </c>
      <c r="AC31" s="49">
        <f>ROUND(EXP('Random Numbers'!Z30)/2.5*Averages!$I30+(1-'Random Numbers'!Z30^0.5)*VLOOKUP($D31,Averages!$H$113:$K$117,2,0),Proj_Rounding)</f>
        <v>62</v>
      </c>
      <c r="AD31" s="69">
        <f t="shared" si="0"/>
        <v>1607</v>
      </c>
    </row>
    <row r="32" spans="2:30" ht="15" customHeight="1" x14ac:dyDescent="0.35">
      <c r="B32" s="32" t="s">
        <v>24</v>
      </c>
      <c r="C32" s="51" t="s">
        <v>60</v>
      </c>
      <c r="D32" s="6" t="s">
        <v>9</v>
      </c>
      <c r="E32" s="6">
        <f>ROUND(EXP('Random Numbers'!B31)/2.5*Averages!$I31+(1-'Random Numbers'!B31^0.5)*VLOOKUP($D32,Averages!$H$113:$K$117,2,0),Proj_Rounding)</f>
        <v>62</v>
      </c>
      <c r="F32" s="6">
        <f>ROUND(EXP('Random Numbers'!C31)/2.5*Averages!$I31+(1-'Random Numbers'!C31^0.5)*VLOOKUP($D32,Averages!$H$113:$K$117,2,0),Proj_Rounding)</f>
        <v>64</v>
      </c>
      <c r="G32" s="6">
        <f>ROUND(EXP('Random Numbers'!D31)/2.5*Averages!$I31+(1-'Random Numbers'!D31^0.5)*VLOOKUP($D32,Averages!$H$113:$K$117,2,0),Proj_Rounding)</f>
        <v>62</v>
      </c>
      <c r="H32" s="6">
        <f>ROUND(EXP('Random Numbers'!E31)/2.5*Averages!$I31+(1-'Random Numbers'!E31^0.5)*VLOOKUP($D32,Averages!$H$113:$K$117,2,0),Proj_Rounding)</f>
        <v>61</v>
      </c>
      <c r="I32" s="6">
        <f>ROUND(EXP('Random Numbers'!F31)/2.5*Averages!$I31+(1-'Random Numbers'!F31^0.5)*VLOOKUP($D32,Averages!$H$113:$K$117,2,0),Proj_Rounding)</f>
        <v>74</v>
      </c>
      <c r="J32" s="6">
        <f>ROUND(EXP('Random Numbers'!G31)/2.5*Averages!$I31+(1-'Random Numbers'!G31^0.5)*VLOOKUP($D32,Averages!$H$113:$K$117,2,0),Proj_Rounding)</f>
        <v>72</v>
      </c>
      <c r="K32" s="6">
        <f>ROUND(EXP('Random Numbers'!H31)/2.5*Averages!$I31+(1-'Random Numbers'!H31^0.5)*VLOOKUP($D32,Averages!$H$113:$K$117,2,0),Proj_Rounding)</f>
        <v>68</v>
      </c>
      <c r="L32" s="6">
        <f>ROUND(EXP('Random Numbers'!I31)/2.5*Averages!$I31+(1-'Random Numbers'!I31^0.5)*VLOOKUP($D32,Averages!$H$113:$K$117,2,0),Proj_Rounding)</f>
        <v>75</v>
      </c>
      <c r="M32" s="6">
        <f>ROUND(EXP('Random Numbers'!J31)/2.5*Averages!$I31+(1-'Random Numbers'!J31^0.5)*VLOOKUP($D32,Averages!$H$113:$K$117,2,0),Proj_Rounding)</f>
        <v>66</v>
      </c>
      <c r="N32" s="6">
        <f>ROUND(EXP('Random Numbers'!K31)/2.5*Averages!$I31+(1-'Random Numbers'!K31^0.5)*VLOOKUP($D32,Averages!$H$113:$K$117,2,0),Proj_Rounding)</f>
        <v>69</v>
      </c>
      <c r="O32" s="6">
        <f>ROUND(EXP('Random Numbers'!L31)/2.5*Averages!$I31+(1-'Random Numbers'!L31^0.5)*VLOOKUP($D32,Averages!$H$113:$K$117,2,0),Proj_Rounding)</f>
        <v>66</v>
      </c>
      <c r="P32" s="6">
        <f>ROUND(EXP('Random Numbers'!M31)/2.5*Averages!$I31+(1-'Random Numbers'!M31^0.5)*VLOOKUP($D32,Averages!$H$113:$K$117,2,0),Proj_Rounding)</f>
        <v>62</v>
      </c>
      <c r="Q32" s="6">
        <f>ROUND(EXP('Random Numbers'!N31)/2.5*Averages!$I31+(1-'Random Numbers'!N31^0.5)*VLOOKUP($D32,Averages!$H$113:$K$117,2,0),Proj_Rounding)</f>
        <v>66</v>
      </c>
      <c r="R32" s="6">
        <f>ROUND(EXP('Random Numbers'!O31)/2.5*Averages!$I31+(1-'Random Numbers'!O31^0.5)*VLOOKUP($D32,Averages!$H$113:$K$117,2,0),Proj_Rounding)</f>
        <v>63</v>
      </c>
      <c r="S32" s="6">
        <f>ROUND(EXP('Random Numbers'!P31)/2.5*Averages!$I31+(1-'Random Numbers'!P31^0.5)*VLOOKUP($D32,Averages!$H$113:$K$117,2,0),Proj_Rounding)</f>
        <v>67</v>
      </c>
      <c r="T32" s="6">
        <f>ROUND(EXP('Random Numbers'!Q31)/2.5*Averages!$I31+(1-'Random Numbers'!Q31^0.5)*VLOOKUP($D32,Averages!$H$113:$K$117,2,0),Proj_Rounding)</f>
        <v>71</v>
      </c>
      <c r="U32" s="6">
        <f>ROUND(EXP('Random Numbers'!R31)/2.5*Averages!$I31+(1-'Random Numbers'!R31^0.5)*VLOOKUP($D32,Averages!$H$113:$K$117,2,0),Proj_Rounding)</f>
        <v>61</v>
      </c>
      <c r="V32" s="6">
        <f>ROUND(EXP('Random Numbers'!S31)/2.5*Averages!$I31+(1-'Random Numbers'!S31^0.5)*VLOOKUP($D32,Averages!$H$113:$K$117,2,0),Proj_Rounding)</f>
        <v>70</v>
      </c>
      <c r="W32" s="6">
        <f>ROUND(EXP('Random Numbers'!T31)/2.5*Averages!$I31+(1-'Random Numbers'!T31^0.5)*VLOOKUP($D32,Averages!$H$113:$K$117,2,0),Proj_Rounding)</f>
        <v>61</v>
      </c>
      <c r="X32" s="6">
        <f>ROUND(EXP('Random Numbers'!U31)/2.5*Averages!$I31+(1-'Random Numbers'!U31^0.5)*VLOOKUP($D32,Averages!$H$113:$K$117,2,0),Proj_Rounding)</f>
        <v>64</v>
      </c>
      <c r="Y32" s="6">
        <f>ROUND(EXP('Random Numbers'!V31)/2.5*Averages!$I31+(1-'Random Numbers'!V31^0.5)*VLOOKUP($D32,Averages!$H$113:$K$117,2,0),Proj_Rounding)</f>
        <v>61</v>
      </c>
      <c r="Z32" s="6">
        <f>ROUND(EXP('Random Numbers'!W31)/2.5*Averages!$I31+(1-'Random Numbers'!W31^0.5)*VLOOKUP($D32,Averages!$H$113:$K$117,2,0),Proj_Rounding)</f>
        <v>63</v>
      </c>
      <c r="AA32" s="6">
        <f>ROUND(EXP('Random Numbers'!X31)/2.5*Averages!$I31+(1-'Random Numbers'!X31^0.5)*VLOOKUP($D32,Averages!$H$113:$K$117,2,0),Proj_Rounding)</f>
        <v>64</v>
      </c>
      <c r="AB32" s="6">
        <f>ROUND(EXP('Random Numbers'!Y31)/2.5*Averages!$I31+(1-'Random Numbers'!Y31^0.5)*VLOOKUP($D32,Averages!$H$113:$K$117,2,0),Proj_Rounding)</f>
        <v>61</v>
      </c>
      <c r="AC32" s="49">
        <f>ROUND(EXP('Random Numbers'!Z31)/2.5*Averages!$I31+(1-'Random Numbers'!Z31^0.5)*VLOOKUP($D32,Averages!$H$113:$K$117,2,0),Proj_Rounding)</f>
        <v>74</v>
      </c>
      <c r="AD32" s="69">
        <f t="shared" si="0"/>
        <v>1647</v>
      </c>
    </row>
    <row r="33" spans="2:30" ht="15" customHeight="1" x14ac:dyDescent="0.35">
      <c r="B33" s="32" t="s">
        <v>24</v>
      </c>
      <c r="C33" s="51" t="s">
        <v>61</v>
      </c>
      <c r="D33" s="6" t="s">
        <v>9</v>
      </c>
      <c r="E33" s="6">
        <f>ROUND(EXP('Random Numbers'!B32)/2.5*Averages!$I32+(1-'Random Numbers'!B32^0.5)*VLOOKUP($D33,Averages!$H$113:$K$117,2,0),Proj_Rounding)</f>
        <v>64</v>
      </c>
      <c r="F33" s="6">
        <f>ROUND(EXP('Random Numbers'!C32)/2.5*Averages!$I32+(1-'Random Numbers'!C32^0.5)*VLOOKUP($D33,Averages!$H$113:$K$117,2,0),Proj_Rounding)</f>
        <v>67</v>
      </c>
      <c r="G33" s="6">
        <f>ROUND(EXP('Random Numbers'!D32)/2.5*Averages!$I32+(1-'Random Numbers'!D32^0.5)*VLOOKUP($D33,Averages!$H$113:$K$117,2,0),Proj_Rounding)</f>
        <v>67</v>
      </c>
      <c r="H33" s="6">
        <f>ROUND(EXP('Random Numbers'!E32)/2.5*Averages!$I32+(1-'Random Numbers'!E32^0.5)*VLOOKUP($D33,Averages!$H$113:$K$117,2,0),Proj_Rounding)</f>
        <v>68</v>
      </c>
      <c r="I33" s="6">
        <f>ROUND(EXP('Random Numbers'!F32)/2.5*Averages!$I32+(1-'Random Numbers'!F32^0.5)*VLOOKUP($D33,Averages!$H$113:$K$117,2,0),Proj_Rounding)</f>
        <v>60</v>
      </c>
      <c r="J33" s="6">
        <f>ROUND(EXP('Random Numbers'!G32)/2.5*Averages!$I32+(1-'Random Numbers'!G32^0.5)*VLOOKUP($D33,Averages!$H$113:$K$117,2,0),Proj_Rounding)</f>
        <v>73</v>
      </c>
      <c r="K33" s="6">
        <f>ROUND(EXP('Random Numbers'!H32)/2.5*Averages!$I32+(1-'Random Numbers'!H32^0.5)*VLOOKUP($D33,Averages!$H$113:$K$117,2,0),Proj_Rounding)</f>
        <v>66</v>
      </c>
      <c r="L33" s="6">
        <f>ROUND(EXP('Random Numbers'!I32)/2.5*Averages!$I32+(1-'Random Numbers'!I32^0.5)*VLOOKUP($D33,Averages!$H$113:$K$117,2,0),Proj_Rounding)</f>
        <v>61</v>
      </c>
      <c r="M33" s="6">
        <f>ROUND(EXP('Random Numbers'!J32)/2.5*Averages!$I32+(1-'Random Numbers'!J32^0.5)*VLOOKUP($D33,Averages!$H$113:$K$117,2,0),Proj_Rounding)</f>
        <v>71</v>
      </c>
      <c r="N33" s="6">
        <f>ROUND(EXP('Random Numbers'!K32)/2.5*Averages!$I32+(1-'Random Numbers'!K32^0.5)*VLOOKUP($D33,Averages!$H$113:$K$117,2,0),Proj_Rounding)</f>
        <v>61</v>
      </c>
      <c r="O33" s="6">
        <f>ROUND(EXP('Random Numbers'!L32)/2.5*Averages!$I32+(1-'Random Numbers'!L32^0.5)*VLOOKUP($D33,Averages!$H$113:$K$117,2,0),Proj_Rounding)</f>
        <v>72</v>
      </c>
      <c r="P33" s="6">
        <f>ROUND(EXP('Random Numbers'!M32)/2.5*Averages!$I32+(1-'Random Numbers'!M32^0.5)*VLOOKUP($D33,Averages!$H$113:$K$117,2,0),Proj_Rounding)</f>
        <v>61</v>
      </c>
      <c r="Q33" s="6">
        <f>ROUND(EXP('Random Numbers'!N32)/2.5*Averages!$I32+(1-'Random Numbers'!N32^0.5)*VLOOKUP($D33,Averages!$H$113:$K$117,2,0),Proj_Rounding)</f>
        <v>61</v>
      </c>
      <c r="R33" s="6">
        <f>ROUND(EXP('Random Numbers'!O32)/2.5*Averages!$I32+(1-'Random Numbers'!O32^0.5)*VLOOKUP($D33,Averages!$H$113:$K$117,2,0),Proj_Rounding)</f>
        <v>71</v>
      </c>
      <c r="S33" s="6">
        <f>ROUND(EXP('Random Numbers'!P32)/2.5*Averages!$I32+(1-'Random Numbers'!P32^0.5)*VLOOKUP($D33,Averages!$H$113:$K$117,2,0),Proj_Rounding)</f>
        <v>70</v>
      </c>
      <c r="T33" s="6">
        <f>ROUND(EXP('Random Numbers'!Q32)/2.5*Averages!$I32+(1-'Random Numbers'!Q32^0.5)*VLOOKUP($D33,Averages!$H$113:$K$117,2,0),Proj_Rounding)</f>
        <v>67</v>
      </c>
      <c r="U33" s="6">
        <f>ROUND(EXP('Random Numbers'!R32)/2.5*Averages!$I32+(1-'Random Numbers'!R32^0.5)*VLOOKUP($D33,Averages!$H$113:$K$117,2,0),Proj_Rounding)</f>
        <v>61</v>
      </c>
      <c r="V33" s="6">
        <f>ROUND(EXP('Random Numbers'!S32)/2.5*Averages!$I32+(1-'Random Numbers'!S32^0.5)*VLOOKUP($D33,Averages!$H$113:$K$117,2,0),Proj_Rounding)</f>
        <v>67</v>
      </c>
      <c r="W33" s="6">
        <f>ROUND(EXP('Random Numbers'!T32)/2.5*Averages!$I32+(1-'Random Numbers'!T32^0.5)*VLOOKUP($D33,Averages!$H$113:$K$117,2,0),Proj_Rounding)</f>
        <v>61</v>
      </c>
      <c r="X33" s="6">
        <f>ROUND(EXP('Random Numbers'!U32)/2.5*Averages!$I32+(1-'Random Numbers'!U32^0.5)*VLOOKUP($D33,Averages!$H$113:$K$117,2,0),Proj_Rounding)</f>
        <v>64</v>
      </c>
      <c r="Y33" s="6">
        <f>ROUND(EXP('Random Numbers'!V32)/2.5*Averages!$I32+(1-'Random Numbers'!V32^0.5)*VLOOKUP($D33,Averages!$H$113:$K$117,2,0),Proj_Rounding)</f>
        <v>79</v>
      </c>
      <c r="Z33" s="6">
        <f>ROUND(EXP('Random Numbers'!W32)/2.5*Averages!$I32+(1-'Random Numbers'!W32^0.5)*VLOOKUP($D33,Averages!$H$113:$K$117,2,0),Proj_Rounding)</f>
        <v>61</v>
      </c>
      <c r="AA33" s="6">
        <f>ROUND(EXP('Random Numbers'!X32)/2.5*Averages!$I32+(1-'Random Numbers'!X32^0.5)*VLOOKUP($D33,Averages!$H$113:$K$117,2,0),Proj_Rounding)</f>
        <v>61</v>
      </c>
      <c r="AB33" s="6">
        <f>ROUND(EXP('Random Numbers'!Y32)/2.5*Averages!$I32+(1-'Random Numbers'!Y32^0.5)*VLOOKUP($D33,Averages!$H$113:$K$117,2,0),Proj_Rounding)</f>
        <v>61</v>
      </c>
      <c r="AC33" s="49">
        <f>ROUND(EXP('Random Numbers'!Z32)/2.5*Averages!$I32+(1-'Random Numbers'!Z32^0.5)*VLOOKUP($D33,Averages!$H$113:$K$117,2,0),Proj_Rounding)</f>
        <v>60</v>
      </c>
      <c r="AD33" s="69">
        <f t="shared" si="0"/>
        <v>1635</v>
      </c>
    </row>
    <row r="34" spans="2:30" ht="15" customHeight="1" x14ac:dyDescent="0.35">
      <c r="B34" s="32" t="s">
        <v>24</v>
      </c>
      <c r="C34" s="51" t="s">
        <v>62</v>
      </c>
      <c r="D34" s="6" t="s">
        <v>10</v>
      </c>
      <c r="E34" s="6">
        <f>ROUND(EXP('Random Numbers'!B33)/2.5*Averages!$I33+(1-'Random Numbers'!B33^0.5)*VLOOKUP($D34,Averages!$H$113:$K$117,2,0),Proj_Rounding)</f>
        <v>29</v>
      </c>
      <c r="F34" s="6">
        <f>ROUND(EXP('Random Numbers'!C33)/2.5*Averages!$I33+(1-'Random Numbers'!C33^0.5)*VLOOKUP($D34,Averages!$H$113:$K$117,2,0),Proj_Rounding)</f>
        <v>28</v>
      </c>
      <c r="G34" s="6">
        <f>ROUND(EXP('Random Numbers'!D33)/2.5*Averages!$I33+(1-'Random Numbers'!D33^0.5)*VLOOKUP($D34,Averages!$H$113:$K$117,2,0),Proj_Rounding)</f>
        <v>39</v>
      </c>
      <c r="H34" s="6">
        <f>ROUND(EXP('Random Numbers'!E33)/2.5*Averages!$I33+(1-'Random Numbers'!E33^0.5)*VLOOKUP($D34,Averages!$H$113:$K$117,2,0),Proj_Rounding)</f>
        <v>34</v>
      </c>
      <c r="I34" s="6">
        <f>ROUND(EXP('Random Numbers'!F33)/2.5*Averages!$I33+(1-'Random Numbers'!F33^0.5)*VLOOKUP($D34,Averages!$H$113:$K$117,2,0),Proj_Rounding)</f>
        <v>29</v>
      </c>
      <c r="J34" s="6">
        <f>ROUND(EXP('Random Numbers'!G33)/2.5*Averages!$I33+(1-'Random Numbers'!G33^0.5)*VLOOKUP($D34,Averages!$H$113:$K$117,2,0),Proj_Rounding)</f>
        <v>32</v>
      </c>
      <c r="K34" s="6">
        <f>ROUND(EXP('Random Numbers'!H33)/2.5*Averages!$I33+(1-'Random Numbers'!H33^0.5)*VLOOKUP($D34,Averages!$H$113:$K$117,2,0),Proj_Rounding)</f>
        <v>28</v>
      </c>
      <c r="L34" s="6">
        <f>ROUND(EXP('Random Numbers'!I33)/2.5*Averages!$I33+(1-'Random Numbers'!I33^0.5)*VLOOKUP($D34,Averages!$H$113:$K$117,2,0),Proj_Rounding)</f>
        <v>39</v>
      </c>
      <c r="M34" s="6">
        <f>ROUND(EXP('Random Numbers'!J33)/2.5*Averages!$I33+(1-'Random Numbers'!J33^0.5)*VLOOKUP($D34,Averages!$H$113:$K$117,2,0),Proj_Rounding)</f>
        <v>30</v>
      </c>
      <c r="N34" s="6">
        <f>ROUND(EXP('Random Numbers'!K33)/2.5*Averages!$I33+(1-'Random Numbers'!K33^0.5)*VLOOKUP($D34,Averages!$H$113:$K$117,2,0),Proj_Rounding)</f>
        <v>30</v>
      </c>
      <c r="O34" s="6">
        <f>ROUND(EXP('Random Numbers'!L33)/2.5*Averages!$I33+(1-'Random Numbers'!L33^0.5)*VLOOKUP($D34,Averages!$H$113:$K$117,2,0),Proj_Rounding)</f>
        <v>34</v>
      </c>
      <c r="P34" s="6">
        <f>ROUND(EXP('Random Numbers'!M33)/2.5*Averages!$I33+(1-'Random Numbers'!M33^0.5)*VLOOKUP($D34,Averages!$H$113:$K$117,2,0),Proj_Rounding)</f>
        <v>28</v>
      </c>
      <c r="Q34" s="6">
        <f>ROUND(EXP('Random Numbers'!N33)/2.5*Averages!$I33+(1-'Random Numbers'!N33^0.5)*VLOOKUP($D34,Averages!$H$113:$K$117,2,0),Proj_Rounding)</f>
        <v>33</v>
      </c>
      <c r="R34" s="6">
        <f>ROUND(EXP('Random Numbers'!O33)/2.5*Averages!$I33+(1-'Random Numbers'!O33^0.5)*VLOOKUP($D34,Averages!$H$113:$K$117,2,0),Proj_Rounding)</f>
        <v>28</v>
      </c>
      <c r="S34" s="6">
        <f>ROUND(EXP('Random Numbers'!P33)/2.5*Averages!$I33+(1-'Random Numbers'!P33^0.5)*VLOOKUP($D34,Averages!$H$113:$K$117,2,0),Proj_Rounding)</f>
        <v>29</v>
      </c>
      <c r="T34" s="6">
        <f>ROUND(EXP('Random Numbers'!Q33)/2.5*Averages!$I33+(1-'Random Numbers'!Q33^0.5)*VLOOKUP($D34,Averages!$H$113:$K$117,2,0),Proj_Rounding)</f>
        <v>34</v>
      </c>
      <c r="U34" s="6">
        <f>ROUND(EXP('Random Numbers'!R33)/2.5*Averages!$I33+(1-'Random Numbers'!R33^0.5)*VLOOKUP($D34,Averages!$H$113:$K$117,2,0),Proj_Rounding)</f>
        <v>39</v>
      </c>
      <c r="V34" s="6">
        <f>ROUND(EXP('Random Numbers'!S33)/2.5*Averages!$I33+(1-'Random Numbers'!S33^0.5)*VLOOKUP($D34,Averages!$H$113:$K$117,2,0),Proj_Rounding)</f>
        <v>28</v>
      </c>
      <c r="W34" s="6">
        <f>ROUND(EXP('Random Numbers'!T33)/2.5*Averages!$I33+(1-'Random Numbers'!T33^0.5)*VLOOKUP($D34,Averages!$H$113:$K$117,2,0),Proj_Rounding)</f>
        <v>28</v>
      </c>
      <c r="X34" s="6">
        <f>ROUND(EXP('Random Numbers'!U33)/2.5*Averages!$I33+(1-'Random Numbers'!U33^0.5)*VLOOKUP($D34,Averages!$H$113:$K$117,2,0),Proj_Rounding)</f>
        <v>30</v>
      </c>
      <c r="Y34" s="6">
        <f>ROUND(EXP('Random Numbers'!V33)/2.5*Averages!$I33+(1-'Random Numbers'!V33^0.5)*VLOOKUP($D34,Averages!$H$113:$K$117,2,0),Proj_Rounding)</f>
        <v>28</v>
      </c>
      <c r="Z34" s="6">
        <f>ROUND(EXP('Random Numbers'!W33)/2.5*Averages!$I33+(1-'Random Numbers'!W33^0.5)*VLOOKUP($D34,Averages!$H$113:$K$117,2,0),Proj_Rounding)</f>
        <v>29</v>
      </c>
      <c r="AA34" s="6">
        <f>ROUND(EXP('Random Numbers'!X33)/2.5*Averages!$I33+(1-'Random Numbers'!X33^0.5)*VLOOKUP($D34,Averages!$H$113:$K$117,2,0),Proj_Rounding)</f>
        <v>34</v>
      </c>
      <c r="AB34" s="6">
        <f>ROUND(EXP('Random Numbers'!Y33)/2.5*Averages!$I33+(1-'Random Numbers'!Y33^0.5)*VLOOKUP($D34,Averages!$H$113:$K$117,2,0),Proj_Rounding)</f>
        <v>28</v>
      </c>
      <c r="AC34" s="49">
        <f>ROUND(EXP('Random Numbers'!Z33)/2.5*Averages!$I33+(1-'Random Numbers'!Z33^0.5)*VLOOKUP($D34,Averages!$H$113:$K$117,2,0),Proj_Rounding)</f>
        <v>42</v>
      </c>
      <c r="AD34" s="69">
        <f t="shared" si="0"/>
        <v>790</v>
      </c>
    </row>
    <row r="35" spans="2:30" ht="15" customHeight="1" x14ac:dyDescent="0.35">
      <c r="B35" s="32" t="s">
        <v>24</v>
      </c>
      <c r="C35" s="51" t="s">
        <v>63</v>
      </c>
      <c r="D35" s="6" t="s">
        <v>10</v>
      </c>
      <c r="E35" s="6">
        <f>ROUND(EXP('Random Numbers'!B34)/2.5*Averages!$I34+(1-'Random Numbers'!B34^0.5)*VLOOKUP($D35,Averages!$H$113:$K$117,2,0),Proj_Rounding)</f>
        <v>28</v>
      </c>
      <c r="F35" s="6">
        <f>ROUND(EXP('Random Numbers'!C34)/2.5*Averages!$I34+(1-'Random Numbers'!C34^0.5)*VLOOKUP($D35,Averages!$H$113:$K$117,2,0),Proj_Rounding)</f>
        <v>27</v>
      </c>
      <c r="G35" s="6">
        <f>ROUND(EXP('Random Numbers'!D34)/2.5*Averages!$I34+(1-'Random Numbers'!D34^0.5)*VLOOKUP($D35,Averages!$H$113:$K$117,2,0),Proj_Rounding)</f>
        <v>28</v>
      </c>
      <c r="H35" s="6">
        <f>ROUND(EXP('Random Numbers'!E34)/2.5*Averages!$I34+(1-'Random Numbers'!E34^0.5)*VLOOKUP($D35,Averages!$H$113:$K$117,2,0),Proj_Rounding)</f>
        <v>39</v>
      </c>
      <c r="I35" s="6">
        <f>ROUND(EXP('Random Numbers'!F34)/2.5*Averages!$I34+(1-'Random Numbers'!F34^0.5)*VLOOKUP($D35,Averages!$H$113:$K$117,2,0),Proj_Rounding)</f>
        <v>28</v>
      </c>
      <c r="J35" s="6">
        <f>ROUND(EXP('Random Numbers'!G34)/2.5*Averages!$I34+(1-'Random Numbers'!G34^0.5)*VLOOKUP($D35,Averages!$H$113:$K$117,2,0),Proj_Rounding)</f>
        <v>28</v>
      </c>
      <c r="K35" s="6">
        <f>ROUND(EXP('Random Numbers'!H34)/2.5*Averages!$I34+(1-'Random Numbers'!H34^0.5)*VLOOKUP($D35,Averages!$H$113:$K$117,2,0),Proj_Rounding)</f>
        <v>29</v>
      </c>
      <c r="L35" s="6">
        <f>ROUND(EXP('Random Numbers'!I34)/2.5*Averages!$I34+(1-'Random Numbers'!I34^0.5)*VLOOKUP($D35,Averages!$H$113:$K$117,2,0),Proj_Rounding)</f>
        <v>38</v>
      </c>
      <c r="M35" s="6">
        <f>ROUND(EXP('Random Numbers'!J34)/2.5*Averages!$I34+(1-'Random Numbers'!J34^0.5)*VLOOKUP($D35,Averages!$H$113:$K$117,2,0),Proj_Rounding)</f>
        <v>29</v>
      </c>
      <c r="N35" s="6">
        <f>ROUND(EXP('Random Numbers'!K34)/2.5*Averages!$I34+(1-'Random Numbers'!K34^0.5)*VLOOKUP($D35,Averages!$H$113:$K$117,2,0),Proj_Rounding)</f>
        <v>30</v>
      </c>
      <c r="O35" s="6">
        <f>ROUND(EXP('Random Numbers'!L34)/2.5*Averages!$I34+(1-'Random Numbers'!L34^0.5)*VLOOKUP($D35,Averages!$H$113:$K$117,2,0),Proj_Rounding)</f>
        <v>32</v>
      </c>
      <c r="P35" s="6">
        <f>ROUND(EXP('Random Numbers'!M34)/2.5*Averages!$I34+(1-'Random Numbers'!M34^0.5)*VLOOKUP($D35,Averages!$H$113:$K$117,2,0),Proj_Rounding)</f>
        <v>35</v>
      </c>
      <c r="Q35" s="6">
        <f>ROUND(EXP('Random Numbers'!N34)/2.5*Averages!$I34+(1-'Random Numbers'!N34^0.5)*VLOOKUP($D35,Averages!$H$113:$K$117,2,0),Proj_Rounding)</f>
        <v>29</v>
      </c>
      <c r="R35" s="6">
        <f>ROUND(EXP('Random Numbers'!O34)/2.5*Averages!$I34+(1-'Random Numbers'!O34^0.5)*VLOOKUP($D35,Averages!$H$113:$K$117,2,0),Proj_Rounding)</f>
        <v>28</v>
      </c>
      <c r="S35" s="6">
        <f>ROUND(EXP('Random Numbers'!P34)/2.5*Averages!$I34+(1-'Random Numbers'!P34^0.5)*VLOOKUP($D35,Averages!$H$113:$K$117,2,0),Proj_Rounding)</f>
        <v>36</v>
      </c>
      <c r="T35" s="6">
        <f>ROUND(EXP('Random Numbers'!Q34)/2.5*Averages!$I34+(1-'Random Numbers'!Q34^0.5)*VLOOKUP($D35,Averages!$H$113:$K$117,2,0),Proj_Rounding)</f>
        <v>29</v>
      </c>
      <c r="U35" s="6">
        <f>ROUND(EXP('Random Numbers'!R34)/2.5*Averages!$I34+(1-'Random Numbers'!R34^0.5)*VLOOKUP($D35,Averages!$H$113:$K$117,2,0),Proj_Rounding)</f>
        <v>27</v>
      </c>
      <c r="V35" s="6">
        <f>ROUND(EXP('Random Numbers'!S34)/2.5*Averages!$I34+(1-'Random Numbers'!S34^0.5)*VLOOKUP($D35,Averages!$H$113:$K$117,2,0),Proj_Rounding)</f>
        <v>29</v>
      </c>
      <c r="W35" s="6">
        <f>ROUND(EXP('Random Numbers'!T34)/2.5*Averages!$I34+(1-'Random Numbers'!T34^0.5)*VLOOKUP($D35,Averages!$H$113:$K$117,2,0),Proj_Rounding)</f>
        <v>35</v>
      </c>
      <c r="X35" s="6">
        <f>ROUND(EXP('Random Numbers'!U34)/2.5*Averages!$I34+(1-'Random Numbers'!U34^0.5)*VLOOKUP($D35,Averages!$H$113:$K$117,2,0),Proj_Rounding)</f>
        <v>28</v>
      </c>
      <c r="Y35" s="6">
        <f>ROUND(EXP('Random Numbers'!V34)/2.5*Averages!$I34+(1-'Random Numbers'!V34^0.5)*VLOOKUP($D35,Averages!$H$113:$K$117,2,0),Proj_Rounding)</f>
        <v>27</v>
      </c>
      <c r="Z35" s="6">
        <f>ROUND(EXP('Random Numbers'!W34)/2.5*Averages!$I34+(1-'Random Numbers'!W34^0.5)*VLOOKUP($D35,Averages!$H$113:$K$117,2,0),Proj_Rounding)</f>
        <v>27</v>
      </c>
      <c r="AA35" s="6">
        <f>ROUND(EXP('Random Numbers'!X34)/2.5*Averages!$I34+(1-'Random Numbers'!X34^0.5)*VLOOKUP($D35,Averages!$H$113:$K$117,2,0),Proj_Rounding)</f>
        <v>27</v>
      </c>
      <c r="AB35" s="6">
        <f>ROUND(EXP('Random Numbers'!Y34)/2.5*Averages!$I34+(1-'Random Numbers'!Y34^0.5)*VLOOKUP($D35,Averages!$H$113:$K$117,2,0),Proj_Rounding)</f>
        <v>28</v>
      </c>
      <c r="AC35" s="49">
        <f>ROUND(EXP('Random Numbers'!Z34)/2.5*Averages!$I34+(1-'Random Numbers'!Z34^0.5)*VLOOKUP($D35,Averages!$H$113:$K$117,2,0),Proj_Rounding)</f>
        <v>29</v>
      </c>
      <c r="AD35" s="69">
        <f t="shared" si="0"/>
        <v>750</v>
      </c>
    </row>
    <row r="36" spans="2:30" ht="15" customHeight="1" x14ac:dyDescent="0.35">
      <c r="B36" s="32" t="s">
        <v>24</v>
      </c>
      <c r="C36" s="51" t="s">
        <v>64</v>
      </c>
      <c r="D36" s="6" t="s">
        <v>11</v>
      </c>
      <c r="E36" s="6">
        <f>ROUND(EXP('Random Numbers'!B35)/2.5*Averages!$I35+(1-'Random Numbers'!B35^0.5)*VLOOKUP($D36,Averages!$H$113:$K$117,2,0),Proj_Rounding)</f>
        <v>22</v>
      </c>
      <c r="F36" s="6">
        <f>ROUND(EXP('Random Numbers'!C35)/2.5*Averages!$I35+(1-'Random Numbers'!C35^0.5)*VLOOKUP($D36,Averages!$H$113:$K$117,2,0),Proj_Rounding)</f>
        <v>25</v>
      </c>
      <c r="G36" s="6">
        <f>ROUND(EXP('Random Numbers'!D35)/2.5*Averages!$I35+(1-'Random Numbers'!D35^0.5)*VLOOKUP($D36,Averages!$H$113:$K$117,2,0),Proj_Rounding)</f>
        <v>23</v>
      </c>
      <c r="H36" s="6">
        <f>ROUND(EXP('Random Numbers'!E35)/2.5*Averages!$I35+(1-'Random Numbers'!E35^0.5)*VLOOKUP($D36,Averages!$H$113:$K$117,2,0),Proj_Rounding)</f>
        <v>22</v>
      </c>
      <c r="I36" s="6">
        <f>ROUND(EXP('Random Numbers'!F35)/2.5*Averages!$I35+(1-'Random Numbers'!F35^0.5)*VLOOKUP($D36,Averages!$H$113:$K$117,2,0),Proj_Rounding)</f>
        <v>22</v>
      </c>
      <c r="J36" s="6">
        <f>ROUND(EXP('Random Numbers'!G35)/2.5*Averages!$I35+(1-'Random Numbers'!G35^0.5)*VLOOKUP($D36,Averages!$H$113:$K$117,2,0),Proj_Rounding)</f>
        <v>28</v>
      </c>
      <c r="K36" s="6">
        <f>ROUND(EXP('Random Numbers'!H35)/2.5*Averages!$I35+(1-'Random Numbers'!H35^0.5)*VLOOKUP($D36,Averages!$H$113:$K$117,2,0),Proj_Rounding)</f>
        <v>23</v>
      </c>
      <c r="L36" s="6">
        <f>ROUND(EXP('Random Numbers'!I35)/2.5*Averages!$I35+(1-'Random Numbers'!I35^0.5)*VLOOKUP($D36,Averages!$H$113:$K$117,2,0),Proj_Rounding)</f>
        <v>23</v>
      </c>
      <c r="M36" s="6">
        <f>ROUND(EXP('Random Numbers'!J35)/2.5*Averages!$I35+(1-'Random Numbers'!J35^0.5)*VLOOKUP($D36,Averages!$H$113:$K$117,2,0),Proj_Rounding)</f>
        <v>24</v>
      </c>
      <c r="N36" s="6">
        <f>ROUND(EXP('Random Numbers'!K35)/2.5*Averages!$I35+(1-'Random Numbers'!K35^0.5)*VLOOKUP($D36,Averages!$H$113:$K$117,2,0),Proj_Rounding)</f>
        <v>22</v>
      </c>
      <c r="O36" s="6">
        <f>ROUND(EXP('Random Numbers'!L35)/2.5*Averages!$I35+(1-'Random Numbers'!L35^0.5)*VLOOKUP($D36,Averages!$H$113:$K$117,2,0),Proj_Rounding)</f>
        <v>22</v>
      </c>
      <c r="P36" s="6">
        <f>ROUND(EXP('Random Numbers'!M35)/2.5*Averages!$I35+(1-'Random Numbers'!M35^0.5)*VLOOKUP($D36,Averages!$H$113:$K$117,2,0),Proj_Rounding)</f>
        <v>22</v>
      </c>
      <c r="Q36" s="6">
        <f>ROUND(EXP('Random Numbers'!N35)/2.5*Averages!$I35+(1-'Random Numbers'!N35^0.5)*VLOOKUP($D36,Averages!$H$113:$K$117,2,0),Proj_Rounding)</f>
        <v>23</v>
      </c>
      <c r="R36" s="6">
        <f>ROUND(EXP('Random Numbers'!O35)/2.5*Averages!$I35+(1-'Random Numbers'!O35^0.5)*VLOOKUP($D36,Averages!$H$113:$K$117,2,0),Proj_Rounding)</f>
        <v>23</v>
      </c>
      <c r="S36" s="6">
        <f>ROUND(EXP('Random Numbers'!P35)/2.5*Averages!$I35+(1-'Random Numbers'!P35^0.5)*VLOOKUP($D36,Averages!$H$113:$K$117,2,0),Proj_Rounding)</f>
        <v>22</v>
      </c>
      <c r="T36" s="6">
        <f>ROUND(EXP('Random Numbers'!Q35)/2.5*Averages!$I35+(1-'Random Numbers'!Q35^0.5)*VLOOKUP($D36,Averages!$H$113:$K$117,2,0),Proj_Rounding)</f>
        <v>22</v>
      </c>
      <c r="U36" s="6">
        <f>ROUND(EXP('Random Numbers'!R35)/2.5*Averages!$I35+(1-'Random Numbers'!R35^0.5)*VLOOKUP($D36,Averages!$H$113:$K$117,2,0),Proj_Rounding)</f>
        <v>22</v>
      </c>
      <c r="V36" s="6">
        <f>ROUND(EXP('Random Numbers'!S35)/2.5*Averages!$I35+(1-'Random Numbers'!S35^0.5)*VLOOKUP($D36,Averages!$H$113:$K$117,2,0),Proj_Rounding)</f>
        <v>22</v>
      </c>
      <c r="W36" s="6">
        <f>ROUND(EXP('Random Numbers'!T35)/2.5*Averages!$I35+(1-'Random Numbers'!T35^0.5)*VLOOKUP($D36,Averages!$H$113:$K$117,2,0),Proj_Rounding)</f>
        <v>22</v>
      </c>
      <c r="X36" s="6">
        <f>ROUND(EXP('Random Numbers'!U35)/2.5*Averages!$I35+(1-'Random Numbers'!U35^0.5)*VLOOKUP($D36,Averages!$H$113:$K$117,2,0),Proj_Rounding)</f>
        <v>22</v>
      </c>
      <c r="Y36" s="6">
        <f>ROUND(EXP('Random Numbers'!V35)/2.5*Averages!$I35+(1-'Random Numbers'!V35^0.5)*VLOOKUP($D36,Averages!$H$113:$K$117,2,0),Proj_Rounding)</f>
        <v>36</v>
      </c>
      <c r="Z36" s="6">
        <f>ROUND(EXP('Random Numbers'!W35)/2.5*Averages!$I35+(1-'Random Numbers'!W35^0.5)*VLOOKUP($D36,Averages!$H$113:$K$117,2,0),Proj_Rounding)</f>
        <v>23</v>
      </c>
      <c r="AA36" s="6">
        <f>ROUND(EXP('Random Numbers'!X35)/2.5*Averages!$I35+(1-'Random Numbers'!X35^0.5)*VLOOKUP($D36,Averages!$H$113:$K$117,2,0),Proj_Rounding)</f>
        <v>25</v>
      </c>
      <c r="AB36" s="6">
        <f>ROUND(EXP('Random Numbers'!Y35)/2.5*Averages!$I35+(1-'Random Numbers'!Y35^0.5)*VLOOKUP($D36,Averages!$H$113:$K$117,2,0),Proj_Rounding)</f>
        <v>22</v>
      </c>
      <c r="AC36" s="49">
        <f>ROUND(EXP('Random Numbers'!Z35)/2.5*Averages!$I35+(1-'Random Numbers'!Z35^0.5)*VLOOKUP($D36,Averages!$H$113:$K$117,2,0),Proj_Rounding)</f>
        <v>28</v>
      </c>
      <c r="AD36" s="69">
        <f t="shared" si="0"/>
        <v>590</v>
      </c>
    </row>
    <row r="37" spans="2:30" ht="15" customHeight="1" x14ac:dyDescent="0.35">
      <c r="B37" s="32" t="s">
        <v>25</v>
      </c>
      <c r="C37" s="51" t="s">
        <v>65</v>
      </c>
      <c r="D37" s="6" t="s">
        <v>8</v>
      </c>
      <c r="E37" s="6">
        <f>ROUND(EXP('Random Numbers'!B36)/2.5*Averages!$I36+(1-'Random Numbers'!B36^0.5)*VLOOKUP($D37,Averages!$H$113:$K$117,2,0),Proj_Rounding)</f>
        <v>20</v>
      </c>
      <c r="F37" s="6">
        <f>ROUND(EXP('Random Numbers'!C36)/2.5*Averages!$I36+(1-'Random Numbers'!C36^0.5)*VLOOKUP($D37,Averages!$H$113:$K$117,2,0),Proj_Rounding)</f>
        <v>22</v>
      </c>
      <c r="G37" s="6">
        <f>ROUND(EXP('Random Numbers'!D36)/2.5*Averages!$I36+(1-'Random Numbers'!D36^0.5)*VLOOKUP($D37,Averages!$H$113:$K$117,2,0),Proj_Rounding)</f>
        <v>21</v>
      </c>
      <c r="H37" s="6">
        <f>ROUND(EXP('Random Numbers'!E36)/2.5*Averages!$I36+(1-'Random Numbers'!E36^0.5)*VLOOKUP($D37,Averages!$H$113:$K$117,2,0),Proj_Rounding)</f>
        <v>20</v>
      </c>
      <c r="I37" s="6">
        <f>ROUND(EXP('Random Numbers'!F36)/2.5*Averages!$I36+(1-'Random Numbers'!F36^0.5)*VLOOKUP($D37,Averages!$H$113:$K$117,2,0),Proj_Rounding)</f>
        <v>23</v>
      </c>
      <c r="J37" s="6">
        <f>ROUND(EXP('Random Numbers'!G36)/2.5*Averages!$I36+(1-'Random Numbers'!G36^0.5)*VLOOKUP($D37,Averages!$H$113:$K$117,2,0),Proj_Rounding)</f>
        <v>21</v>
      </c>
      <c r="K37" s="6">
        <f>ROUND(EXP('Random Numbers'!H36)/2.5*Averages!$I36+(1-'Random Numbers'!H36^0.5)*VLOOKUP($D37,Averages!$H$113:$K$117,2,0),Proj_Rounding)</f>
        <v>24</v>
      </c>
      <c r="L37" s="6">
        <f>ROUND(EXP('Random Numbers'!I36)/2.5*Averages!$I36+(1-'Random Numbers'!I36^0.5)*VLOOKUP($D37,Averages!$H$113:$K$117,2,0),Proj_Rounding)</f>
        <v>23</v>
      </c>
      <c r="M37" s="6">
        <f>ROUND(EXP('Random Numbers'!J36)/2.5*Averages!$I36+(1-'Random Numbers'!J36^0.5)*VLOOKUP($D37,Averages!$H$113:$K$117,2,0),Proj_Rounding)</f>
        <v>22</v>
      </c>
      <c r="N37" s="6">
        <f>ROUND(EXP('Random Numbers'!K36)/2.5*Averages!$I36+(1-'Random Numbers'!K36^0.5)*VLOOKUP($D37,Averages!$H$113:$K$117,2,0),Proj_Rounding)</f>
        <v>22</v>
      </c>
      <c r="O37" s="6">
        <f>ROUND(EXP('Random Numbers'!L36)/2.5*Averages!$I36+(1-'Random Numbers'!L36^0.5)*VLOOKUP($D37,Averages!$H$113:$K$117,2,0),Proj_Rounding)</f>
        <v>20</v>
      </c>
      <c r="P37" s="6">
        <f>ROUND(EXP('Random Numbers'!M36)/2.5*Averages!$I36+(1-'Random Numbers'!M36^0.5)*VLOOKUP($D37,Averages!$H$113:$K$117,2,0),Proj_Rounding)</f>
        <v>23</v>
      </c>
      <c r="Q37" s="6">
        <f>ROUND(EXP('Random Numbers'!N36)/2.5*Averages!$I36+(1-'Random Numbers'!N36^0.5)*VLOOKUP($D37,Averages!$H$113:$K$117,2,0),Proj_Rounding)</f>
        <v>22</v>
      </c>
      <c r="R37" s="6">
        <f>ROUND(EXP('Random Numbers'!O36)/2.5*Averages!$I36+(1-'Random Numbers'!O36^0.5)*VLOOKUP($D37,Averages!$H$113:$K$117,2,0),Proj_Rounding)</f>
        <v>20</v>
      </c>
      <c r="S37" s="6">
        <f>ROUND(EXP('Random Numbers'!P36)/2.5*Averages!$I36+(1-'Random Numbers'!P36^0.5)*VLOOKUP($D37,Averages!$H$113:$K$117,2,0),Proj_Rounding)</f>
        <v>22</v>
      </c>
      <c r="T37" s="6">
        <f>ROUND(EXP('Random Numbers'!Q36)/2.5*Averages!$I36+(1-'Random Numbers'!Q36^0.5)*VLOOKUP($D37,Averages!$H$113:$K$117,2,0),Proj_Rounding)</f>
        <v>21</v>
      </c>
      <c r="U37" s="6">
        <f>ROUND(EXP('Random Numbers'!R36)/2.5*Averages!$I36+(1-'Random Numbers'!R36^0.5)*VLOOKUP($D37,Averages!$H$113:$K$117,2,0),Proj_Rounding)</f>
        <v>23</v>
      </c>
      <c r="V37" s="6">
        <f>ROUND(EXP('Random Numbers'!S36)/2.5*Averages!$I36+(1-'Random Numbers'!S36^0.5)*VLOOKUP($D37,Averages!$H$113:$K$117,2,0),Proj_Rounding)</f>
        <v>20</v>
      </c>
      <c r="W37" s="6">
        <f>ROUND(EXP('Random Numbers'!T36)/2.5*Averages!$I36+(1-'Random Numbers'!T36^0.5)*VLOOKUP($D37,Averages!$H$113:$K$117,2,0),Proj_Rounding)</f>
        <v>20</v>
      </c>
      <c r="X37" s="6">
        <f>ROUND(EXP('Random Numbers'!U36)/2.5*Averages!$I36+(1-'Random Numbers'!U36^0.5)*VLOOKUP($D37,Averages!$H$113:$K$117,2,0),Proj_Rounding)</f>
        <v>22</v>
      </c>
      <c r="Y37" s="6">
        <f>ROUND(EXP('Random Numbers'!V36)/2.5*Averages!$I36+(1-'Random Numbers'!V36^0.5)*VLOOKUP($D37,Averages!$H$113:$K$117,2,0),Proj_Rounding)</f>
        <v>22</v>
      </c>
      <c r="Z37" s="6">
        <f>ROUND(EXP('Random Numbers'!W36)/2.5*Averages!$I36+(1-'Random Numbers'!W36^0.5)*VLOOKUP($D37,Averages!$H$113:$K$117,2,0),Proj_Rounding)</f>
        <v>20</v>
      </c>
      <c r="AA37" s="6">
        <f>ROUND(EXP('Random Numbers'!X36)/2.5*Averages!$I36+(1-'Random Numbers'!X36^0.5)*VLOOKUP($D37,Averages!$H$113:$K$117,2,0),Proj_Rounding)</f>
        <v>23</v>
      </c>
      <c r="AB37" s="6">
        <f>ROUND(EXP('Random Numbers'!Y36)/2.5*Averages!$I36+(1-'Random Numbers'!Y36^0.5)*VLOOKUP($D37,Averages!$H$113:$K$117,2,0),Proj_Rounding)</f>
        <v>24</v>
      </c>
      <c r="AC37" s="49">
        <f>ROUND(EXP('Random Numbers'!Z36)/2.5*Averages!$I36+(1-'Random Numbers'!Z36^0.5)*VLOOKUP($D37,Averages!$H$113:$K$117,2,0),Proj_Rounding)</f>
        <v>20</v>
      </c>
      <c r="AD37" s="69">
        <f t="shared" si="0"/>
        <v>540</v>
      </c>
    </row>
    <row r="38" spans="2:30" ht="15" customHeight="1" x14ac:dyDescent="0.35">
      <c r="B38" s="32" t="s">
        <v>25</v>
      </c>
      <c r="C38" s="51" t="s">
        <v>66</v>
      </c>
      <c r="D38" s="6" t="s">
        <v>8</v>
      </c>
      <c r="E38" s="6">
        <f>ROUND(EXP('Random Numbers'!B37)/2.5*Averages!$I37+(1-'Random Numbers'!B37^0.5)*VLOOKUP($D38,Averages!$H$113:$K$117,2,0),Proj_Rounding)</f>
        <v>12</v>
      </c>
      <c r="F38" s="6">
        <f>ROUND(EXP('Random Numbers'!C37)/2.5*Averages!$I37+(1-'Random Numbers'!C37^0.5)*VLOOKUP($D38,Averages!$H$113:$K$117,2,0),Proj_Rounding)</f>
        <v>11</v>
      </c>
      <c r="G38" s="6">
        <f>ROUND(EXP('Random Numbers'!D37)/2.5*Averages!$I37+(1-'Random Numbers'!D37^0.5)*VLOOKUP($D38,Averages!$H$113:$K$117,2,0),Proj_Rounding)</f>
        <v>11</v>
      </c>
      <c r="H38" s="6">
        <f>ROUND(EXP('Random Numbers'!E37)/2.5*Averages!$I37+(1-'Random Numbers'!E37^0.5)*VLOOKUP($D38,Averages!$H$113:$K$117,2,0),Proj_Rounding)</f>
        <v>11</v>
      </c>
      <c r="I38" s="6">
        <f>ROUND(EXP('Random Numbers'!F37)/2.5*Averages!$I37+(1-'Random Numbers'!F37^0.5)*VLOOKUP($D38,Averages!$H$113:$K$117,2,0),Proj_Rounding)</f>
        <v>13</v>
      </c>
      <c r="J38" s="6">
        <f>ROUND(EXP('Random Numbers'!G37)/2.5*Averages!$I37+(1-'Random Numbers'!G37^0.5)*VLOOKUP($D38,Averages!$H$113:$K$117,2,0),Proj_Rounding)</f>
        <v>13</v>
      </c>
      <c r="K38" s="6">
        <f>ROUND(EXP('Random Numbers'!H37)/2.5*Averages!$I37+(1-'Random Numbers'!H37^0.5)*VLOOKUP($D38,Averages!$H$113:$K$117,2,0),Proj_Rounding)</f>
        <v>14</v>
      </c>
      <c r="L38" s="6">
        <f>ROUND(EXP('Random Numbers'!I37)/2.5*Averages!$I37+(1-'Random Numbers'!I37^0.5)*VLOOKUP($D38,Averages!$H$113:$K$117,2,0),Proj_Rounding)</f>
        <v>12</v>
      </c>
      <c r="M38" s="6">
        <f>ROUND(EXP('Random Numbers'!J37)/2.5*Averages!$I37+(1-'Random Numbers'!J37^0.5)*VLOOKUP($D38,Averages!$H$113:$K$117,2,0),Proj_Rounding)</f>
        <v>11</v>
      </c>
      <c r="N38" s="6">
        <f>ROUND(EXP('Random Numbers'!K37)/2.5*Averages!$I37+(1-'Random Numbers'!K37^0.5)*VLOOKUP($D38,Averages!$H$113:$K$117,2,0),Proj_Rounding)</f>
        <v>16</v>
      </c>
      <c r="O38" s="6">
        <f>ROUND(EXP('Random Numbers'!L37)/2.5*Averages!$I37+(1-'Random Numbers'!L37^0.5)*VLOOKUP($D38,Averages!$H$113:$K$117,2,0),Proj_Rounding)</f>
        <v>11</v>
      </c>
      <c r="P38" s="6">
        <f>ROUND(EXP('Random Numbers'!M37)/2.5*Averages!$I37+(1-'Random Numbers'!M37^0.5)*VLOOKUP($D38,Averages!$H$113:$K$117,2,0),Proj_Rounding)</f>
        <v>11</v>
      </c>
      <c r="Q38" s="6">
        <f>ROUND(EXP('Random Numbers'!N37)/2.5*Averages!$I37+(1-'Random Numbers'!N37^0.5)*VLOOKUP($D38,Averages!$H$113:$K$117,2,0),Proj_Rounding)</f>
        <v>14</v>
      </c>
      <c r="R38" s="6">
        <f>ROUND(EXP('Random Numbers'!O37)/2.5*Averages!$I37+(1-'Random Numbers'!O37^0.5)*VLOOKUP($D38,Averages!$H$113:$K$117,2,0),Proj_Rounding)</f>
        <v>13</v>
      </c>
      <c r="S38" s="6">
        <f>ROUND(EXP('Random Numbers'!P37)/2.5*Averages!$I37+(1-'Random Numbers'!P37^0.5)*VLOOKUP($D38,Averages!$H$113:$K$117,2,0),Proj_Rounding)</f>
        <v>11</v>
      </c>
      <c r="T38" s="6">
        <f>ROUND(EXP('Random Numbers'!Q37)/2.5*Averages!$I37+(1-'Random Numbers'!Q37^0.5)*VLOOKUP($D38,Averages!$H$113:$K$117,2,0),Proj_Rounding)</f>
        <v>11</v>
      </c>
      <c r="U38" s="6">
        <f>ROUND(EXP('Random Numbers'!R37)/2.5*Averages!$I37+(1-'Random Numbers'!R37^0.5)*VLOOKUP($D38,Averages!$H$113:$K$117,2,0),Proj_Rounding)</f>
        <v>15</v>
      </c>
      <c r="V38" s="6">
        <f>ROUND(EXP('Random Numbers'!S37)/2.5*Averages!$I37+(1-'Random Numbers'!S37^0.5)*VLOOKUP($D38,Averages!$H$113:$K$117,2,0),Proj_Rounding)</f>
        <v>11</v>
      </c>
      <c r="W38" s="6">
        <f>ROUND(EXP('Random Numbers'!T37)/2.5*Averages!$I37+(1-'Random Numbers'!T37^0.5)*VLOOKUP($D38,Averages!$H$113:$K$117,2,0),Proj_Rounding)</f>
        <v>11</v>
      </c>
      <c r="X38" s="6">
        <f>ROUND(EXP('Random Numbers'!U37)/2.5*Averages!$I37+(1-'Random Numbers'!U37^0.5)*VLOOKUP($D38,Averages!$H$113:$K$117,2,0),Proj_Rounding)</f>
        <v>11</v>
      </c>
      <c r="Y38" s="6">
        <f>ROUND(EXP('Random Numbers'!V37)/2.5*Averages!$I37+(1-'Random Numbers'!V37^0.5)*VLOOKUP($D38,Averages!$H$113:$K$117,2,0),Proj_Rounding)</f>
        <v>13</v>
      </c>
      <c r="Z38" s="6">
        <f>ROUND(EXP('Random Numbers'!W37)/2.5*Averages!$I37+(1-'Random Numbers'!W37^0.5)*VLOOKUP($D38,Averages!$H$113:$K$117,2,0),Proj_Rounding)</f>
        <v>17</v>
      </c>
      <c r="AA38" s="6">
        <f>ROUND(EXP('Random Numbers'!X37)/2.5*Averages!$I37+(1-'Random Numbers'!X37^0.5)*VLOOKUP($D38,Averages!$H$113:$K$117,2,0),Proj_Rounding)</f>
        <v>12</v>
      </c>
      <c r="AB38" s="6">
        <f>ROUND(EXP('Random Numbers'!Y37)/2.5*Averages!$I37+(1-'Random Numbers'!Y37^0.5)*VLOOKUP($D38,Averages!$H$113:$K$117,2,0),Proj_Rounding)</f>
        <v>11</v>
      </c>
      <c r="AC38" s="49">
        <f>ROUND(EXP('Random Numbers'!Z37)/2.5*Averages!$I37+(1-'Random Numbers'!Z37^0.5)*VLOOKUP($D38,Averages!$H$113:$K$117,2,0),Proj_Rounding)</f>
        <v>13</v>
      </c>
      <c r="AD38" s="69">
        <f t="shared" si="0"/>
        <v>309</v>
      </c>
    </row>
    <row r="39" spans="2:30" ht="15" customHeight="1" x14ac:dyDescent="0.35">
      <c r="B39" s="32" t="s">
        <v>25</v>
      </c>
      <c r="C39" s="51" t="s">
        <v>67</v>
      </c>
      <c r="D39" s="6" t="s">
        <v>8</v>
      </c>
      <c r="E39" s="6">
        <f>ROUND(EXP('Random Numbers'!B38)/2.5*Averages!$I38+(1-'Random Numbers'!B38^0.5)*VLOOKUP($D39,Averages!$H$113:$K$117,2,0),Proj_Rounding)</f>
        <v>16</v>
      </c>
      <c r="F39" s="6">
        <f>ROUND(EXP('Random Numbers'!C38)/2.5*Averages!$I38+(1-'Random Numbers'!C38^0.5)*VLOOKUP($D39,Averages!$H$113:$K$117,2,0),Proj_Rounding)</f>
        <v>16</v>
      </c>
      <c r="G39" s="6">
        <f>ROUND(EXP('Random Numbers'!D38)/2.5*Averages!$I38+(1-'Random Numbers'!D38^0.5)*VLOOKUP($D39,Averages!$H$113:$K$117,2,0),Proj_Rounding)</f>
        <v>15</v>
      </c>
      <c r="H39" s="6">
        <f>ROUND(EXP('Random Numbers'!E38)/2.5*Averages!$I38+(1-'Random Numbers'!E38^0.5)*VLOOKUP($D39,Averages!$H$113:$K$117,2,0),Proj_Rounding)</f>
        <v>17</v>
      </c>
      <c r="I39" s="6">
        <f>ROUND(EXP('Random Numbers'!F38)/2.5*Averages!$I38+(1-'Random Numbers'!F38^0.5)*VLOOKUP($D39,Averages!$H$113:$K$117,2,0),Proj_Rounding)</f>
        <v>15</v>
      </c>
      <c r="J39" s="6">
        <f>ROUND(EXP('Random Numbers'!G38)/2.5*Averages!$I38+(1-'Random Numbers'!G38^0.5)*VLOOKUP($D39,Averages!$H$113:$K$117,2,0),Proj_Rounding)</f>
        <v>15</v>
      </c>
      <c r="K39" s="6">
        <f>ROUND(EXP('Random Numbers'!H38)/2.5*Averages!$I38+(1-'Random Numbers'!H38^0.5)*VLOOKUP($D39,Averages!$H$113:$K$117,2,0),Proj_Rounding)</f>
        <v>16</v>
      </c>
      <c r="L39" s="6">
        <f>ROUND(EXP('Random Numbers'!I38)/2.5*Averages!$I38+(1-'Random Numbers'!I38^0.5)*VLOOKUP($D39,Averages!$H$113:$K$117,2,0),Proj_Rounding)</f>
        <v>15</v>
      </c>
      <c r="M39" s="6">
        <f>ROUND(EXP('Random Numbers'!J38)/2.5*Averages!$I38+(1-'Random Numbers'!J38^0.5)*VLOOKUP($D39,Averages!$H$113:$K$117,2,0),Proj_Rounding)</f>
        <v>15</v>
      </c>
      <c r="N39" s="6">
        <f>ROUND(EXP('Random Numbers'!K38)/2.5*Averages!$I38+(1-'Random Numbers'!K38^0.5)*VLOOKUP($D39,Averages!$H$113:$K$117,2,0),Proj_Rounding)</f>
        <v>16</v>
      </c>
      <c r="O39" s="6">
        <f>ROUND(EXP('Random Numbers'!L38)/2.5*Averages!$I38+(1-'Random Numbers'!L38^0.5)*VLOOKUP($D39,Averages!$H$113:$K$117,2,0),Proj_Rounding)</f>
        <v>15</v>
      </c>
      <c r="P39" s="6">
        <f>ROUND(EXP('Random Numbers'!M38)/2.5*Averages!$I38+(1-'Random Numbers'!M38^0.5)*VLOOKUP($D39,Averages!$H$113:$K$117,2,0),Proj_Rounding)</f>
        <v>15</v>
      </c>
      <c r="Q39" s="6">
        <f>ROUND(EXP('Random Numbers'!N38)/2.5*Averages!$I38+(1-'Random Numbers'!N38^0.5)*VLOOKUP($D39,Averages!$H$113:$K$117,2,0),Proj_Rounding)</f>
        <v>16</v>
      </c>
      <c r="R39" s="6">
        <f>ROUND(EXP('Random Numbers'!O38)/2.5*Averages!$I38+(1-'Random Numbers'!O38^0.5)*VLOOKUP($D39,Averages!$H$113:$K$117,2,0),Proj_Rounding)</f>
        <v>16</v>
      </c>
      <c r="S39" s="6">
        <f>ROUND(EXP('Random Numbers'!P38)/2.5*Averages!$I38+(1-'Random Numbers'!P38^0.5)*VLOOKUP($D39,Averages!$H$113:$K$117,2,0),Proj_Rounding)</f>
        <v>15</v>
      </c>
      <c r="T39" s="6">
        <f>ROUND(EXP('Random Numbers'!Q38)/2.5*Averages!$I38+(1-'Random Numbers'!Q38^0.5)*VLOOKUP($D39,Averages!$H$113:$K$117,2,0),Proj_Rounding)</f>
        <v>16</v>
      </c>
      <c r="U39" s="6">
        <f>ROUND(EXP('Random Numbers'!R38)/2.5*Averages!$I38+(1-'Random Numbers'!R38^0.5)*VLOOKUP($D39,Averages!$H$113:$K$117,2,0),Proj_Rounding)</f>
        <v>15</v>
      </c>
      <c r="V39" s="6">
        <f>ROUND(EXP('Random Numbers'!S38)/2.5*Averages!$I38+(1-'Random Numbers'!S38^0.5)*VLOOKUP($D39,Averages!$H$113:$K$117,2,0),Proj_Rounding)</f>
        <v>15</v>
      </c>
      <c r="W39" s="6">
        <f>ROUND(EXP('Random Numbers'!T38)/2.5*Averages!$I38+(1-'Random Numbers'!T38^0.5)*VLOOKUP($D39,Averages!$H$113:$K$117,2,0),Proj_Rounding)</f>
        <v>16</v>
      </c>
      <c r="X39" s="6">
        <f>ROUND(EXP('Random Numbers'!U38)/2.5*Averages!$I38+(1-'Random Numbers'!U38^0.5)*VLOOKUP($D39,Averages!$H$113:$K$117,2,0),Proj_Rounding)</f>
        <v>17</v>
      </c>
      <c r="Y39" s="6">
        <f>ROUND(EXP('Random Numbers'!V38)/2.5*Averages!$I38+(1-'Random Numbers'!V38^0.5)*VLOOKUP($D39,Averages!$H$113:$K$117,2,0),Proj_Rounding)</f>
        <v>15</v>
      </c>
      <c r="Z39" s="6">
        <f>ROUND(EXP('Random Numbers'!W38)/2.5*Averages!$I38+(1-'Random Numbers'!W38^0.5)*VLOOKUP($D39,Averages!$H$113:$K$117,2,0),Proj_Rounding)</f>
        <v>15</v>
      </c>
      <c r="AA39" s="6">
        <f>ROUND(EXP('Random Numbers'!X38)/2.5*Averages!$I38+(1-'Random Numbers'!X38^0.5)*VLOOKUP($D39,Averages!$H$113:$K$117,2,0),Proj_Rounding)</f>
        <v>16</v>
      </c>
      <c r="AB39" s="6">
        <f>ROUND(EXP('Random Numbers'!Y38)/2.5*Averages!$I38+(1-'Random Numbers'!Y38^0.5)*VLOOKUP($D39,Averages!$H$113:$K$117,2,0),Proj_Rounding)</f>
        <v>15</v>
      </c>
      <c r="AC39" s="49">
        <f>ROUND(EXP('Random Numbers'!Z38)/2.5*Averages!$I38+(1-'Random Numbers'!Z38^0.5)*VLOOKUP($D39,Averages!$H$113:$K$117,2,0),Proj_Rounding)</f>
        <v>15</v>
      </c>
      <c r="AD39" s="69">
        <f t="shared" si="0"/>
        <v>388</v>
      </c>
    </row>
    <row r="40" spans="2:30" ht="15" customHeight="1" x14ac:dyDescent="0.35">
      <c r="B40" s="32" t="s">
        <v>25</v>
      </c>
      <c r="C40" s="51" t="s">
        <v>68</v>
      </c>
      <c r="D40" s="6" t="s">
        <v>8</v>
      </c>
      <c r="E40" s="6">
        <f>ROUND(EXP('Random Numbers'!B39)/2.5*Averages!$I39+(1-'Random Numbers'!B39^0.5)*VLOOKUP($D40,Averages!$H$113:$K$117,2,0),Proj_Rounding)</f>
        <v>24</v>
      </c>
      <c r="F40" s="6">
        <f>ROUND(EXP('Random Numbers'!C39)/2.5*Averages!$I39+(1-'Random Numbers'!C39^0.5)*VLOOKUP($D40,Averages!$H$113:$K$117,2,0),Proj_Rounding)</f>
        <v>30</v>
      </c>
      <c r="G40" s="6">
        <f>ROUND(EXP('Random Numbers'!D39)/2.5*Averages!$I39+(1-'Random Numbers'!D39^0.5)*VLOOKUP($D40,Averages!$H$113:$K$117,2,0),Proj_Rounding)</f>
        <v>26</v>
      </c>
      <c r="H40" s="6">
        <f>ROUND(EXP('Random Numbers'!E39)/2.5*Averages!$I39+(1-'Random Numbers'!E39^0.5)*VLOOKUP($D40,Averages!$H$113:$K$117,2,0),Proj_Rounding)</f>
        <v>24</v>
      </c>
      <c r="I40" s="6">
        <f>ROUND(EXP('Random Numbers'!F39)/2.5*Averages!$I39+(1-'Random Numbers'!F39^0.5)*VLOOKUP($D40,Averages!$H$113:$K$117,2,0),Proj_Rounding)</f>
        <v>27</v>
      </c>
      <c r="J40" s="6">
        <f>ROUND(EXP('Random Numbers'!G39)/2.5*Averages!$I39+(1-'Random Numbers'!G39^0.5)*VLOOKUP($D40,Averages!$H$113:$K$117,2,0),Proj_Rounding)</f>
        <v>27</v>
      </c>
      <c r="K40" s="6">
        <f>ROUND(EXP('Random Numbers'!H39)/2.5*Averages!$I39+(1-'Random Numbers'!H39^0.5)*VLOOKUP($D40,Averages!$H$113:$K$117,2,0),Proj_Rounding)</f>
        <v>25</v>
      </c>
      <c r="L40" s="6">
        <f>ROUND(EXP('Random Numbers'!I39)/2.5*Averages!$I39+(1-'Random Numbers'!I39^0.5)*VLOOKUP($D40,Averages!$H$113:$K$117,2,0),Proj_Rounding)</f>
        <v>29</v>
      </c>
      <c r="M40" s="6">
        <f>ROUND(EXP('Random Numbers'!J39)/2.5*Averages!$I39+(1-'Random Numbers'!J39^0.5)*VLOOKUP($D40,Averages!$H$113:$K$117,2,0),Proj_Rounding)</f>
        <v>24</v>
      </c>
      <c r="N40" s="6">
        <f>ROUND(EXP('Random Numbers'!K39)/2.5*Averages!$I39+(1-'Random Numbers'!K39^0.5)*VLOOKUP($D40,Averages!$H$113:$K$117,2,0),Proj_Rounding)</f>
        <v>25</v>
      </c>
      <c r="O40" s="6">
        <f>ROUND(EXP('Random Numbers'!L39)/2.5*Averages!$I39+(1-'Random Numbers'!L39^0.5)*VLOOKUP($D40,Averages!$H$113:$K$117,2,0),Proj_Rounding)</f>
        <v>33</v>
      </c>
      <c r="P40" s="6">
        <f>ROUND(EXP('Random Numbers'!M39)/2.5*Averages!$I39+(1-'Random Numbers'!M39^0.5)*VLOOKUP($D40,Averages!$H$113:$K$117,2,0),Proj_Rounding)</f>
        <v>25</v>
      </c>
      <c r="Q40" s="6">
        <f>ROUND(EXP('Random Numbers'!N39)/2.5*Averages!$I39+(1-'Random Numbers'!N39^0.5)*VLOOKUP($D40,Averages!$H$113:$K$117,2,0),Proj_Rounding)</f>
        <v>24</v>
      </c>
      <c r="R40" s="6">
        <f>ROUND(EXP('Random Numbers'!O39)/2.5*Averages!$I39+(1-'Random Numbers'!O39^0.5)*VLOOKUP($D40,Averages!$H$113:$K$117,2,0),Proj_Rounding)</f>
        <v>24</v>
      </c>
      <c r="S40" s="6">
        <f>ROUND(EXP('Random Numbers'!P39)/2.5*Averages!$I39+(1-'Random Numbers'!P39^0.5)*VLOOKUP($D40,Averages!$H$113:$K$117,2,0),Proj_Rounding)</f>
        <v>32</v>
      </c>
      <c r="T40" s="6">
        <f>ROUND(EXP('Random Numbers'!Q39)/2.5*Averages!$I39+(1-'Random Numbers'!Q39^0.5)*VLOOKUP($D40,Averages!$H$113:$K$117,2,0),Proj_Rounding)</f>
        <v>25</v>
      </c>
      <c r="U40" s="6">
        <f>ROUND(EXP('Random Numbers'!R39)/2.5*Averages!$I39+(1-'Random Numbers'!R39^0.5)*VLOOKUP($D40,Averages!$H$113:$K$117,2,0),Proj_Rounding)</f>
        <v>32</v>
      </c>
      <c r="V40" s="6">
        <f>ROUND(EXP('Random Numbers'!S39)/2.5*Averages!$I39+(1-'Random Numbers'!S39^0.5)*VLOOKUP($D40,Averages!$H$113:$K$117,2,0),Proj_Rounding)</f>
        <v>28</v>
      </c>
      <c r="W40" s="6">
        <f>ROUND(EXP('Random Numbers'!T39)/2.5*Averages!$I39+(1-'Random Numbers'!T39^0.5)*VLOOKUP($D40,Averages!$H$113:$K$117,2,0),Proj_Rounding)</f>
        <v>27</v>
      </c>
      <c r="X40" s="6">
        <f>ROUND(EXP('Random Numbers'!U39)/2.5*Averages!$I39+(1-'Random Numbers'!U39^0.5)*VLOOKUP($D40,Averages!$H$113:$K$117,2,0),Proj_Rounding)</f>
        <v>26</v>
      </c>
      <c r="Y40" s="6">
        <f>ROUND(EXP('Random Numbers'!V39)/2.5*Averages!$I39+(1-'Random Numbers'!V39^0.5)*VLOOKUP($D40,Averages!$H$113:$K$117,2,0),Proj_Rounding)</f>
        <v>24</v>
      </c>
      <c r="Z40" s="6">
        <f>ROUND(EXP('Random Numbers'!W39)/2.5*Averages!$I39+(1-'Random Numbers'!W39^0.5)*VLOOKUP($D40,Averages!$H$113:$K$117,2,0),Proj_Rounding)</f>
        <v>24</v>
      </c>
      <c r="AA40" s="6">
        <f>ROUND(EXP('Random Numbers'!X39)/2.5*Averages!$I39+(1-'Random Numbers'!X39^0.5)*VLOOKUP($D40,Averages!$H$113:$K$117,2,0),Proj_Rounding)</f>
        <v>27</v>
      </c>
      <c r="AB40" s="6">
        <f>ROUND(EXP('Random Numbers'!Y39)/2.5*Averages!$I39+(1-'Random Numbers'!Y39^0.5)*VLOOKUP($D40,Averages!$H$113:$K$117,2,0),Proj_Rounding)</f>
        <v>24</v>
      </c>
      <c r="AC40" s="49">
        <f>ROUND(EXP('Random Numbers'!Z39)/2.5*Averages!$I39+(1-'Random Numbers'!Z39^0.5)*VLOOKUP($D40,Averages!$H$113:$K$117,2,0),Proj_Rounding)</f>
        <v>26</v>
      </c>
      <c r="AD40" s="69">
        <f t="shared" si="0"/>
        <v>662</v>
      </c>
    </row>
    <row r="41" spans="2:30" ht="15" customHeight="1" x14ac:dyDescent="0.35">
      <c r="B41" s="32" t="s">
        <v>25</v>
      </c>
      <c r="C41" s="51" t="s">
        <v>69</v>
      </c>
      <c r="D41" s="6" t="s">
        <v>9</v>
      </c>
      <c r="E41" s="6">
        <f>ROUND(EXP('Random Numbers'!B40)/2.5*Averages!$I40+(1-'Random Numbers'!B40^0.5)*VLOOKUP($D41,Averages!$H$113:$K$117,2,0),Proj_Rounding)</f>
        <v>32</v>
      </c>
      <c r="F41" s="6">
        <f>ROUND(EXP('Random Numbers'!C40)/2.5*Averages!$I40+(1-'Random Numbers'!C40^0.5)*VLOOKUP($D41,Averages!$H$113:$K$117,2,0),Proj_Rounding)</f>
        <v>32</v>
      </c>
      <c r="G41" s="6">
        <f>ROUND(EXP('Random Numbers'!D40)/2.5*Averages!$I40+(1-'Random Numbers'!D40^0.5)*VLOOKUP($D41,Averages!$H$113:$K$117,2,0),Proj_Rounding)</f>
        <v>33</v>
      </c>
      <c r="H41" s="6">
        <f>ROUND(EXP('Random Numbers'!E40)/2.5*Averages!$I40+(1-'Random Numbers'!E40^0.5)*VLOOKUP($D41,Averages!$H$113:$K$117,2,0),Proj_Rounding)</f>
        <v>33</v>
      </c>
      <c r="I41" s="6">
        <f>ROUND(EXP('Random Numbers'!F40)/2.5*Averages!$I40+(1-'Random Numbers'!F40^0.5)*VLOOKUP($D41,Averages!$H$113:$K$117,2,0),Proj_Rounding)</f>
        <v>33</v>
      </c>
      <c r="J41" s="6">
        <f>ROUND(EXP('Random Numbers'!G40)/2.5*Averages!$I40+(1-'Random Numbers'!G40^0.5)*VLOOKUP($D41,Averages!$H$113:$K$117,2,0),Proj_Rounding)</f>
        <v>37</v>
      </c>
      <c r="K41" s="6">
        <f>ROUND(EXP('Random Numbers'!H40)/2.5*Averages!$I40+(1-'Random Numbers'!H40^0.5)*VLOOKUP($D41,Averages!$H$113:$K$117,2,0),Proj_Rounding)</f>
        <v>33</v>
      </c>
      <c r="L41" s="6">
        <f>ROUND(EXP('Random Numbers'!I40)/2.5*Averages!$I40+(1-'Random Numbers'!I40^0.5)*VLOOKUP($D41,Averages!$H$113:$K$117,2,0),Proj_Rounding)</f>
        <v>35</v>
      </c>
      <c r="M41" s="6">
        <f>ROUND(EXP('Random Numbers'!J40)/2.5*Averages!$I40+(1-'Random Numbers'!J40^0.5)*VLOOKUP($D41,Averages!$H$113:$K$117,2,0),Proj_Rounding)</f>
        <v>42</v>
      </c>
      <c r="N41" s="6">
        <f>ROUND(EXP('Random Numbers'!K40)/2.5*Averages!$I40+(1-'Random Numbers'!K40^0.5)*VLOOKUP($D41,Averages!$H$113:$K$117,2,0),Proj_Rounding)</f>
        <v>37</v>
      </c>
      <c r="O41" s="6">
        <f>ROUND(EXP('Random Numbers'!L40)/2.5*Averages!$I40+(1-'Random Numbers'!L40^0.5)*VLOOKUP($D41,Averages!$H$113:$K$117,2,0),Proj_Rounding)</f>
        <v>33</v>
      </c>
      <c r="P41" s="6">
        <f>ROUND(EXP('Random Numbers'!M40)/2.5*Averages!$I40+(1-'Random Numbers'!M40^0.5)*VLOOKUP($D41,Averages!$H$113:$K$117,2,0),Proj_Rounding)</f>
        <v>33</v>
      </c>
      <c r="Q41" s="6">
        <f>ROUND(EXP('Random Numbers'!N40)/2.5*Averages!$I40+(1-'Random Numbers'!N40^0.5)*VLOOKUP($D41,Averages!$H$113:$K$117,2,0),Proj_Rounding)</f>
        <v>40</v>
      </c>
      <c r="R41" s="6">
        <f>ROUND(EXP('Random Numbers'!O40)/2.5*Averages!$I40+(1-'Random Numbers'!O40^0.5)*VLOOKUP($D41,Averages!$H$113:$K$117,2,0),Proj_Rounding)</f>
        <v>49</v>
      </c>
      <c r="S41" s="6">
        <f>ROUND(EXP('Random Numbers'!P40)/2.5*Averages!$I40+(1-'Random Numbers'!P40^0.5)*VLOOKUP($D41,Averages!$H$113:$K$117,2,0),Proj_Rounding)</f>
        <v>33</v>
      </c>
      <c r="T41" s="6">
        <f>ROUND(EXP('Random Numbers'!Q40)/2.5*Averages!$I40+(1-'Random Numbers'!Q40^0.5)*VLOOKUP($D41,Averages!$H$113:$K$117,2,0),Proj_Rounding)</f>
        <v>45</v>
      </c>
      <c r="U41" s="6">
        <f>ROUND(EXP('Random Numbers'!R40)/2.5*Averages!$I40+(1-'Random Numbers'!R40^0.5)*VLOOKUP($D41,Averages!$H$113:$K$117,2,0),Proj_Rounding)</f>
        <v>57</v>
      </c>
      <c r="V41" s="6">
        <f>ROUND(EXP('Random Numbers'!S40)/2.5*Averages!$I40+(1-'Random Numbers'!S40^0.5)*VLOOKUP($D41,Averages!$H$113:$K$117,2,0),Proj_Rounding)</f>
        <v>45</v>
      </c>
      <c r="W41" s="6">
        <f>ROUND(EXP('Random Numbers'!T40)/2.5*Averages!$I40+(1-'Random Numbers'!T40^0.5)*VLOOKUP($D41,Averages!$H$113:$K$117,2,0),Proj_Rounding)</f>
        <v>32</v>
      </c>
      <c r="X41" s="6">
        <f>ROUND(EXP('Random Numbers'!U40)/2.5*Averages!$I40+(1-'Random Numbers'!U40^0.5)*VLOOKUP($D41,Averages!$H$113:$K$117,2,0),Proj_Rounding)</f>
        <v>33</v>
      </c>
      <c r="Y41" s="6">
        <f>ROUND(EXP('Random Numbers'!V40)/2.5*Averages!$I40+(1-'Random Numbers'!V40^0.5)*VLOOKUP($D41,Averages!$H$113:$K$117,2,0),Proj_Rounding)</f>
        <v>51</v>
      </c>
      <c r="Z41" s="6">
        <f>ROUND(EXP('Random Numbers'!W40)/2.5*Averages!$I40+(1-'Random Numbers'!W40^0.5)*VLOOKUP($D41,Averages!$H$113:$K$117,2,0),Proj_Rounding)</f>
        <v>46</v>
      </c>
      <c r="AA41" s="6">
        <f>ROUND(EXP('Random Numbers'!X40)/2.5*Averages!$I40+(1-'Random Numbers'!X40^0.5)*VLOOKUP($D41,Averages!$H$113:$K$117,2,0),Proj_Rounding)</f>
        <v>49</v>
      </c>
      <c r="AB41" s="6">
        <f>ROUND(EXP('Random Numbers'!Y40)/2.5*Averages!$I40+(1-'Random Numbers'!Y40^0.5)*VLOOKUP($D41,Averages!$H$113:$K$117,2,0),Proj_Rounding)</f>
        <v>54</v>
      </c>
      <c r="AC41" s="49">
        <f>ROUND(EXP('Random Numbers'!Z40)/2.5*Averages!$I40+(1-'Random Numbers'!Z40^0.5)*VLOOKUP($D41,Averages!$H$113:$K$117,2,0),Proj_Rounding)</f>
        <v>37</v>
      </c>
      <c r="AD41" s="69">
        <f t="shared" si="0"/>
        <v>984</v>
      </c>
    </row>
    <row r="42" spans="2:30" ht="15" customHeight="1" x14ac:dyDescent="0.35">
      <c r="B42" s="32" t="s">
        <v>25</v>
      </c>
      <c r="C42" s="51" t="s">
        <v>70</v>
      </c>
      <c r="D42" s="6" t="s">
        <v>9</v>
      </c>
      <c r="E42" s="6">
        <f>ROUND(EXP('Random Numbers'!B41)/2.5*Averages!$I41+(1-'Random Numbers'!B41^0.5)*VLOOKUP($D42,Averages!$H$113:$K$117,2,0),Proj_Rounding)</f>
        <v>62</v>
      </c>
      <c r="F42" s="6">
        <f>ROUND(EXP('Random Numbers'!C41)/2.5*Averages!$I41+(1-'Random Numbers'!C41^0.5)*VLOOKUP($D42,Averages!$H$113:$K$117,2,0),Proj_Rounding)</f>
        <v>63</v>
      </c>
      <c r="G42" s="6">
        <f>ROUND(EXP('Random Numbers'!D41)/2.5*Averages!$I41+(1-'Random Numbers'!D41^0.5)*VLOOKUP($D42,Averages!$H$113:$K$117,2,0),Proj_Rounding)</f>
        <v>65</v>
      </c>
      <c r="H42" s="6">
        <f>ROUND(EXP('Random Numbers'!E41)/2.5*Averages!$I41+(1-'Random Numbers'!E41^0.5)*VLOOKUP($D42,Averages!$H$113:$K$117,2,0),Proj_Rounding)</f>
        <v>62</v>
      </c>
      <c r="I42" s="6">
        <f>ROUND(EXP('Random Numbers'!F41)/2.5*Averages!$I41+(1-'Random Numbers'!F41^0.5)*VLOOKUP($D42,Averages!$H$113:$K$117,2,0),Proj_Rounding)</f>
        <v>74</v>
      </c>
      <c r="J42" s="6">
        <f>ROUND(EXP('Random Numbers'!G41)/2.5*Averages!$I41+(1-'Random Numbers'!G41^0.5)*VLOOKUP($D42,Averages!$H$113:$K$117,2,0),Proj_Rounding)</f>
        <v>64</v>
      </c>
      <c r="K42" s="6">
        <f>ROUND(EXP('Random Numbers'!H41)/2.5*Averages!$I41+(1-'Random Numbers'!H41^0.5)*VLOOKUP($D42,Averages!$H$113:$K$117,2,0),Proj_Rounding)</f>
        <v>70</v>
      </c>
      <c r="L42" s="6">
        <f>ROUND(EXP('Random Numbers'!I41)/2.5*Averages!$I41+(1-'Random Numbers'!I41^0.5)*VLOOKUP($D42,Averages!$H$113:$K$117,2,0),Proj_Rounding)</f>
        <v>63</v>
      </c>
      <c r="M42" s="6">
        <f>ROUND(EXP('Random Numbers'!J41)/2.5*Averages!$I41+(1-'Random Numbers'!J41^0.5)*VLOOKUP($D42,Averages!$H$113:$K$117,2,0),Proj_Rounding)</f>
        <v>62</v>
      </c>
      <c r="N42" s="6">
        <f>ROUND(EXP('Random Numbers'!K41)/2.5*Averages!$I41+(1-'Random Numbers'!K41^0.5)*VLOOKUP($D42,Averages!$H$113:$K$117,2,0),Proj_Rounding)</f>
        <v>62</v>
      </c>
      <c r="O42" s="6">
        <f>ROUND(EXP('Random Numbers'!L41)/2.5*Averages!$I41+(1-'Random Numbers'!L41^0.5)*VLOOKUP($D42,Averages!$H$113:$K$117,2,0),Proj_Rounding)</f>
        <v>62</v>
      </c>
      <c r="P42" s="6">
        <f>ROUND(EXP('Random Numbers'!M41)/2.5*Averages!$I41+(1-'Random Numbers'!M41^0.5)*VLOOKUP($D42,Averages!$H$113:$K$117,2,0),Proj_Rounding)</f>
        <v>67</v>
      </c>
      <c r="Q42" s="6">
        <f>ROUND(EXP('Random Numbers'!N41)/2.5*Averages!$I41+(1-'Random Numbers'!N41^0.5)*VLOOKUP($D42,Averages!$H$113:$K$117,2,0),Proj_Rounding)</f>
        <v>70</v>
      </c>
      <c r="R42" s="6">
        <f>ROUND(EXP('Random Numbers'!O41)/2.5*Averages!$I41+(1-'Random Numbers'!O41^0.5)*VLOOKUP($D42,Averages!$H$113:$K$117,2,0),Proj_Rounding)</f>
        <v>62</v>
      </c>
      <c r="S42" s="6">
        <f>ROUND(EXP('Random Numbers'!P41)/2.5*Averages!$I41+(1-'Random Numbers'!P41^0.5)*VLOOKUP($D42,Averages!$H$113:$K$117,2,0),Proj_Rounding)</f>
        <v>69</v>
      </c>
      <c r="T42" s="6">
        <f>ROUND(EXP('Random Numbers'!Q41)/2.5*Averages!$I41+(1-'Random Numbers'!Q41^0.5)*VLOOKUP($D42,Averages!$H$113:$K$117,2,0),Proj_Rounding)</f>
        <v>73</v>
      </c>
      <c r="U42" s="6">
        <f>ROUND(EXP('Random Numbers'!R41)/2.5*Averages!$I41+(1-'Random Numbers'!R41^0.5)*VLOOKUP($D42,Averages!$H$113:$K$117,2,0),Proj_Rounding)</f>
        <v>67</v>
      </c>
      <c r="V42" s="6">
        <f>ROUND(EXP('Random Numbers'!S41)/2.5*Averages!$I41+(1-'Random Numbers'!S41^0.5)*VLOOKUP($D42,Averages!$H$113:$K$117,2,0),Proj_Rounding)</f>
        <v>63</v>
      </c>
      <c r="W42" s="6">
        <f>ROUND(EXP('Random Numbers'!T41)/2.5*Averages!$I41+(1-'Random Numbers'!T41^0.5)*VLOOKUP($D42,Averages!$H$113:$K$117,2,0),Proj_Rounding)</f>
        <v>62</v>
      </c>
      <c r="X42" s="6">
        <f>ROUND(EXP('Random Numbers'!U41)/2.5*Averages!$I41+(1-'Random Numbers'!U41^0.5)*VLOOKUP($D42,Averages!$H$113:$K$117,2,0),Proj_Rounding)</f>
        <v>65</v>
      </c>
      <c r="Y42" s="6">
        <f>ROUND(EXP('Random Numbers'!V41)/2.5*Averages!$I41+(1-'Random Numbers'!V41^0.5)*VLOOKUP($D42,Averages!$H$113:$K$117,2,0),Proj_Rounding)</f>
        <v>62</v>
      </c>
      <c r="Z42" s="6">
        <f>ROUND(EXP('Random Numbers'!W41)/2.5*Averages!$I41+(1-'Random Numbers'!W41^0.5)*VLOOKUP($D42,Averages!$H$113:$K$117,2,0),Proj_Rounding)</f>
        <v>78</v>
      </c>
      <c r="AA42" s="6">
        <f>ROUND(EXP('Random Numbers'!X41)/2.5*Averages!$I41+(1-'Random Numbers'!X41^0.5)*VLOOKUP($D42,Averages!$H$113:$K$117,2,0),Proj_Rounding)</f>
        <v>66</v>
      </c>
      <c r="AB42" s="6">
        <f>ROUND(EXP('Random Numbers'!Y41)/2.5*Averages!$I41+(1-'Random Numbers'!Y41^0.5)*VLOOKUP($D42,Averages!$H$113:$K$117,2,0),Proj_Rounding)</f>
        <v>63</v>
      </c>
      <c r="AC42" s="49">
        <f>ROUND(EXP('Random Numbers'!Z41)/2.5*Averages!$I41+(1-'Random Numbers'!Z41^0.5)*VLOOKUP($D42,Averages!$H$113:$K$117,2,0),Proj_Rounding)</f>
        <v>63</v>
      </c>
      <c r="AD42" s="69">
        <f t="shared" si="0"/>
        <v>1639</v>
      </c>
    </row>
    <row r="43" spans="2:30" ht="15" customHeight="1" x14ac:dyDescent="0.35">
      <c r="B43" s="32" t="s">
        <v>25</v>
      </c>
      <c r="C43" s="51" t="s">
        <v>71</v>
      </c>
      <c r="D43" s="6" t="s">
        <v>9</v>
      </c>
      <c r="E43" s="6">
        <f>ROUND(EXP('Random Numbers'!B42)/2.5*Averages!$I42+(1-'Random Numbers'!B42^0.5)*VLOOKUP($D43,Averages!$H$113:$K$117,2,0),Proj_Rounding)</f>
        <v>54</v>
      </c>
      <c r="F43" s="6">
        <f>ROUND(EXP('Random Numbers'!C42)/2.5*Averages!$I42+(1-'Random Numbers'!C42^0.5)*VLOOKUP($D43,Averages!$H$113:$K$117,2,0),Proj_Rounding)</f>
        <v>52</v>
      </c>
      <c r="G43" s="6">
        <f>ROUND(EXP('Random Numbers'!D42)/2.5*Averages!$I42+(1-'Random Numbers'!D42^0.5)*VLOOKUP($D43,Averages!$H$113:$K$117,2,0),Proj_Rounding)</f>
        <v>52</v>
      </c>
      <c r="H43" s="6">
        <f>ROUND(EXP('Random Numbers'!E42)/2.5*Averages!$I42+(1-'Random Numbers'!E42^0.5)*VLOOKUP($D43,Averages!$H$113:$K$117,2,0),Proj_Rounding)</f>
        <v>53</v>
      </c>
      <c r="I43" s="6">
        <f>ROUND(EXP('Random Numbers'!F42)/2.5*Averages!$I42+(1-'Random Numbers'!F42^0.5)*VLOOKUP($D43,Averages!$H$113:$K$117,2,0),Proj_Rounding)</f>
        <v>56</v>
      </c>
      <c r="J43" s="6">
        <f>ROUND(EXP('Random Numbers'!G42)/2.5*Averages!$I42+(1-'Random Numbers'!G42^0.5)*VLOOKUP($D43,Averages!$H$113:$K$117,2,0),Proj_Rounding)</f>
        <v>53</v>
      </c>
      <c r="K43" s="6">
        <f>ROUND(EXP('Random Numbers'!H42)/2.5*Averages!$I42+(1-'Random Numbers'!H42^0.5)*VLOOKUP($D43,Averages!$H$113:$K$117,2,0),Proj_Rounding)</f>
        <v>53</v>
      </c>
      <c r="L43" s="6">
        <f>ROUND(EXP('Random Numbers'!I42)/2.5*Averages!$I42+(1-'Random Numbers'!I42^0.5)*VLOOKUP($D43,Averages!$H$113:$K$117,2,0),Proj_Rounding)</f>
        <v>66</v>
      </c>
      <c r="M43" s="6">
        <f>ROUND(EXP('Random Numbers'!J42)/2.5*Averages!$I42+(1-'Random Numbers'!J42^0.5)*VLOOKUP($D43,Averages!$H$113:$K$117,2,0),Proj_Rounding)</f>
        <v>60</v>
      </c>
      <c r="N43" s="6">
        <f>ROUND(EXP('Random Numbers'!K42)/2.5*Averages!$I42+(1-'Random Numbers'!K42^0.5)*VLOOKUP($D43,Averages!$H$113:$K$117,2,0),Proj_Rounding)</f>
        <v>52</v>
      </c>
      <c r="O43" s="6">
        <f>ROUND(EXP('Random Numbers'!L42)/2.5*Averages!$I42+(1-'Random Numbers'!L42^0.5)*VLOOKUP($D43,Averages!$H$113:$K$117,2,0),Proj_Rounding)</f>
        <v>56</v>
      </c>
      <c r="P43" s="6">
        <f>ROUND(EXP('Random Numbers'!M42)/2.5*Averages!$I42+(1-'Random Numbers'!M42^0.5)*VLOOKUP($D43,Averages!$H$113:$K$117,2,0),Proj_Rounding)</f>
        <v>57</v>
      </c>
      <c r="Q43" s="6">
        <f>ROUND(EXP('Random Numbers'!N42)/2.5*Averages!$I42+(1-'Random Numbers'!N42^0.5)*VLOOKUP($D43,Averages!$H$113:$K$117,2,0),Proj_Rounding)</f>
        <v>56</v>
      </c>
      <c r="R43" s="6">
        <f>ROUND(EXP('Random Numbers'!O42)/2.5*Averages!$I42+(1-'Random Numbers'!O42^0.5)*VLOOKUP($D43,Averages!$H$113:$K$117,2,0),Proj_Rounding)</f>
        <v>52</v>
      </c>
      <c r="S43" s="6">
        <f>ROUND(EXP('Random Numbers'!P42)/2.5*Averages!$I42+(1-'Random Numbers'!P42^0.5)*VLOOKUP($D43,Averages!$H$113:$K$117,2,0),Proj_Rounding)</f>
        <v>52</v>
      </c>
      <c r="T43" s="6">
        <f>ROUND(EXP('Random Numbers'!Q42)/2.5*Averages!$I42+(1-'Random Numbers'!Q42^0.5)*VLOOKUP($D43,Averages!$H$113:$K$117,2,0),Proj_Rounding)</f>
        <v>53</v>
      </c>
      <c r="U43" s="6">
        <f>ROUND(EXP('Random Numbers'!R42)/2.5*Averages!$I42+(1-'Random Numbers'!R42^0.5)*VLOOKUP($D43,Averages!$H$113:$K$117,2,0),Proj_Rounding)</f>
        <v>60</v>
      </c>
      <c r="V43" s="6">
        <f>ROUND(EXP('Random Numbers'!S42)/2.5*Averages!$I42+(1-'Random Numbers'!S42^0.5)*VLOOKUP($D43,Averages!$H$113:$K$117,2,0),Proj_Rounding)</f>
        <v>54</v>
      </c>
      <c r="W43" s="6">
        <f>ROUND(EXP('Random Numbers'!T42)/2.5*Averages!$I42+(1-'Random Numbers'!T42^0.5)*VLOOKUP($D43,Averages!$H$113:$K$117,2,0),Proj_Rounding)</f>
        <v>55</v>
      </c>
      <c r="X43" s="6">
        <f>ROUND(EXP('Random Numbers'!U42)/2.5*Averages!$I42+(1-'Random Numbers'!U42^0.5)*VLOOKUP($D43,Averages!$H$113:$K$117,2,0),Proj_Rounding)</f>
        <v>74</v>
      </c>
      <c r="Y43" s="6">
        <f>ROUND(EXP('Random Numbers'!V42)/2.5*Averages!$I42+(1-'Random Numbers'!V42^0.5)*VLOOKUP($D43,Averages!$H$113:$K$117,2,0),Proj_Rounding)</f>
        <v>52</v>
      </c>
      <c r="Z43" s="6">
        <f>ROUND(EXP('Random Numbers'!W42)/2.5*Averages!$I42+(1-'Random Numbers'!W42^0.5)*VLOOKUP($D43,Averages!$H$113:$K$117,2,0),Proj_Rounding)</f>
        <v>53</v>
      </c>
      <c r="AA43" s="6">
        <f>ROUND(EXP('Random Numbers'!X42)/2.5*Averages!$I42+(1-'Random Numbers'!X42^0.5)*VLOOKUP($D43,Averages!$H$113:$K$117,2,0),Proj_Rounding)</f>
        <v>52</v>
      </c>
      <c r="AB43" s="6">
        <f>ROUND(EXP('Random Numbers'!Y42)/2.5*Averages!$I42+(1-'Random Numbers'!Y42^0.5)*VLOOKUP($D43,Averages!$H$113:$K$117,2,0),Proj_Rounding)</f>
        <v>55</v>
      </c>
      <c r="AC43" s="49">
        <f>ROUND(EXP('Random Numbers'!Z42)/2.5*Averages!$I42+(1-'Random Numbers'!Z42^0.5)*VLOOKUP($D43,Averages!$H$113:$K$117,2,0),Proj_Rounding)</f>
        <v>52</v>
      </c>
      <c r="AD43" s="69">
        <f t="shared" si="0"/>
        <v>1384</v>
      </c>
    </row>
    <row r="44" spans="2:30" ht="15" customHeight="1" x14ac:dyDescent="0.35">
      <c r="B44" s="32" t="s">
        <v>25</v>
      </c>
      <c r="C44" s="51" t="s">
        <v>72</v>
      </c>
      <c r="D44" s="6" t="s">
        <v>9</v>
      </c>
      <c r="E44" s="6">
        <f>ROUND(EXP('Random Numbers'!B43)/2.5*Averages!$I43+(1-'Random Numbers'!B43^0.5)*VLOOKUP($D44,Averages!$H$113:$K$117,2,0),Proj_Rounding)</f>
        <v>40</v>
      </c>
      <c r="F44" s="6">
        <f>ROUND(EXP('Random Numbers'!C43)/2.5*Averages!$I43+(1-'Random Numbers'!C43^0.5)*VLOOKUP($D44,Averages!$H$113:$K$117,2,0),Proj_Rounding)</f>
        <v>40</v>
      </c>
      <c r="G44" s="6">
        <f>ROUND(EXP('Random Numbers'!D43)/2.5*Averages!$I43+(1-'Random Numbers'!D43^0.5)*VLOOKUP($D44,Averages!$H$113:$K$117,2,0),Proj_Rounding)</f>
        <v>40</v>
      </c>
      <c r="H44" s="6">
        <f>ROUND(EXP('Random Numbers'!E43)/2.5*Averages!$I43+(1-'Random Numbers'!E43^0.5)*VLOOKUP($D44,Averages!$H$113:$K$117,2,0),Proj_Rounding)</f>
        <v>41</v>
      </c>
      <c r="I44" s="6">
        <f>ROUND(EXP('Random Numbers'!F43)/2.5*Averages!$I43+(1-'Random Numbers'!F43^0.5)*VLOOKUP($D44,Averages!$H$113:$K$117,2,0),Proj_Rounding)</f>
        <v>54</v>
      </c>
      <c r="J44" s="6">
        <f>ROUND(EXP('Random Numbers'!G43)/2.5*Averages!$I43+(1-'Random Numbers'!G43^0.5)*VLOOKUP($D44,Averages!$H$113:$K$117,2,0),Proj_Rounding)</f>
        <v>41</v>
      </c>
      <c r="K44" s="6">
        <f>ROUND(EXP('Random Numbers'!H43)/2.5*Averages!$I43+(1-'Random Numbers'!H43^0.5)*VLOOKUP($D44,Averages!$H$113:$K$117,2,0),Proj_Rounding)</f>
        <v>47</v>
      </c>
      <c r="L44" s="6">
        <f>ROUND(EXP('Random Numbers'!I43)/2.5*Averages!$I43+(1-'Random Numbers'!I43^0.5)*VLOOKUP($D44,Averages!$H$113:$K$117,2,0),Proj_Rounding)</f>
        <v>52</v>
      </c>
      <c r="M44" s="6">
        <f>ROUND(EXP('Random Numbers'!J43)/2.5*Averages!$I43+(1-'Random Numbers'!J43^0.5)*VLOOKUP($D44,Averages!$H$113:$K$117,2,0),Proj_Rounding)</f>
        <v>45</v>
      </c>
      <c r="N44" s="6">
        <f>ROUND(EXP('Random Numbers'!K43)/2.5*Averages!$I43+(1-'Random Numbers'!K43^0.5)*VLOOKUP($D44,Averages!$H$113:$K$117,2,0),Proj_Rounding)</f>
        <v>57</v>
      </c>
      <c r="O44" s="6">
        <f>ROUND(EXP('Random Numbers'!L43)/2.5*Averages!$I43+(1-'Random Numbers'!L43^0.5)*VLOOKUP($D44,Averages!$H$113:$K$117,2,0),Proj_Rounding)</f>
        <v>52</v>
      </c>
      <c r="P44" s="6">
        <f>ROUND(EXP('Random Numbers'!M43)/2.5*Averages!$I43+(1-'Random Numbers'!M43^0.5)*VLOOKUP($D44,Averages!$H$113:$K$117,2,0),Proj_Rounding)</f>
        <v>40</v>
      </c>
      <c r="Q44" s="6">
        <f>ROUND(EXP('Random Numbers'!N43)/2.5*Averages!$I43+(1-'Random Numbers'!N43^0.5)*VLOOKUP($D44,Averages!$H$113:$K$117,2,0),Proj_Rounding)</f>
        <v>40</v>
      </c>
      <c r="R44" s="6">
        <f>ROUND(EXP('Random Numbers'!O43)/2.5*Averages!$I43+(1-'Random Numbers'!O43^0.5)*VLOOKUP($D44,Averages!$H$113:$K$117,2,0),Proj_Rounding)</f>
        <v>40</v>
      </c>
      <c r="S44" s="6">
        <f>ROUND(EXP('Random Numbers'!P43)/2.5*Averages!$I43+(1-'Random Numbers'!P43^0.5)*VLOOKUP($D44,Averages!$H$113:$K$117,2,0),Proj_Rounding)</f>
        <v>41</v>
      </c>
      <c r="T44" s="6">
        <f>ROUND(EXP('Random Numbers'!Q43)/2.5*Averages!$I43+(1-'Random Numbers'!Q43^0.5)*VLOOKUP($D44,Averages!$H$113:$K$117,2,0),Proj_Rounding)</f>
        <v>47</v>
      </c>
      <c r="U44" s="6">
        <f>ROUND(EXP('Random Numbers'!R43)/2.5*Averages!$I43+(1-'Random Numbers'!R43^0.5)*VLOOKUP($D44,Averages!$H$113:$K$117,2,0),Proj_Rounding)</f>
        <v>40</v>
      </c>
      <c r="V44" s="6">
        <f>ROUND(EXP('Random Numbers'!S43)/2.5*Averages!$I43+(1-'Random Numbers'!S43^0.5)*VLOOKUP($D44,Averages!$H$113:$K$117,2,0),Proj_Rounding)</f>
        <v>45</v>
      </c>
      <c r="W44" s="6">
        <f>ROUND(EXP('Random Numbers'!T43)/2.5*Averages!$I43+(1-'Random Numbers'!T43^0.5)*VLOOKUP($D44,Averages!$H$113:$K$117,2,0),Proj_Rounding)</f>
        <v>42</v>
      </c>
      <c r="X44" s="6">
        <f>ROUND(EXP('Random Numbers'!U43)/2.5*Averages!$I43+(1-'Random Numbers'!U43^0.5)*VLOOKUP($D44,Averages!$H$113:$K$117,2,0),Proj_Rounding)</f>
        <v>41</v>
      </c>
      <c r="Y44" s="6">
        <f>ROUND(EXP('Random Numbers'!V43)/2.5*Averages!$I43+(1-'Random Numbers'!V43^0.5)*VLOOKUP($D44,Averages!$H$113:$K$117,2,0),Proj_Rounding)</f>
        <v>41</v>
      </c>
      <c r="Z44" s="6">
        <f>ROUND(EXP('Random Numbers'!W43)/2.5*Averages!$I43+(1-'Random Numbers'!W43^0.5)*VLOOKUP($D44,Averages!$H$113:$K$117,2,0),Proj_Rounding)</f>
        <v>41</v>
      </c>
      <c r="AA44" s="6">
        <f>ROUND(EXP('Random Numbers'!X43)/2.5*Averages!$I43+(1-'Random Numbers'!X43^0.5)*VLOOKUP($D44,Averages!$H$113:$K$117,2,0),Proj_Rounding)</f>
        <v>41</v>
      </c>
      <c r="AB44" s="6">
        <f>ROUND(EXP('Random Numbers'!Y43)/2.5*Averages!$I43+(1-'Random Numbers'!Y43^0.5)*VLOOKUP($D44,Averages!$H$113:$K$117,2,0),Proj_Rounding)</f>
        <v>41</v>
      </c>
      <c r="AC44" s="49">
        <f>ROUND(EXP('Random Numbers'!Z43)/2.5*Averages!$I43+(1-'Random Numbers'!Z43^0.5)*VLOOKUP($D44,Averages!$H$113:$K$117,2,0),Proj_Rounding)</f>
        <v>41</v>
      </c>
      <c r="AD44" s="69">
        <f t="shared" si="0"/>
        <v>1090</v>
      </c>
    </row>
    <row r="45" spans="2:30" ht="15" customHeight="1" x14ac:dyDescent="0.35">
      <c r="B45" s="32" t="s">
        <v>25</v>
      </c>
      <c r="C45" s="51" t="s">
        <v>73</v>
      </c>
      <c r="D45" s="6" t="s">
        <v>10</v>
      </c>
      <c r="E45" s="6">
        <f>ROUND(EXP('Random Numbers'!B44)/2.5*Averages!$I44+(1-'Random Numbers'!B44^0.5)*VLOOKUP($D45,Averages!$H$113:$K$117,2,0),Proj_Rounding)</f>
        <v>28</v>
      </c>
      <c r="F45" s="6">
        <f>ROUND(EXP('Random Numbers'!C44)/2.5*Averages!$I44+(1-'Random Numbers'!C44^0.5)*VLOOKUP($D45,Averages!$H$113:$K$117,2,0),Proj_Rounding)</f>
        <v>28</v>
      </c>
      <c r="G45" s="6">
        <f>ROUND(EXP('Random Numbers'!D44)/2.5*Averages!$I44+(1-'Random Numbers'!D44^0.5)*VLOOKUP($D45,Averages!$H$113:$K$117,2,0),Proj_Rounding)</f>
        <v>32</v>
      </c>
      <c r="H45" s="6">
        <f>ROUND(EXP('Random Numbers'!E44)/2.5*Averages!$I44+(1-'Random Numbers'!E44^0.5)*VLOOKUP($D45,Averages!$H$113:$K$117,2,0),Proj_Rounding)</f>
        <v>28</v>
      </c>
      <c r="I45" s="6">
        <f>ROUND(EXP('Random Numbers'!F44)/2.5*Averages!$I44+(1-'Random Numbers'!F44^0.5)*VLOOKUP($D45,Averages!$H$113:$K$117,2,0),Proj_Rounding)</f>
        <v>36</v>
      </c>
      <c r="J45" s="6">
        <f>ROUND(EXP('Random Numbers'!G44)/2.5*Averages!$I44+(1-'Random Numbers'!G44^0.5)*VLOOKUP($D45,Averages!$H$113:$K$117,2,0),Proj_Rounding)</f>
        <v>28</v>
      </c>
      <c r="K45" s="6">
        <f>ROUND(EXP('Random Numbers'!H44)/2.5*Averages!$I44+(1-'Random Numbers'!H44^0.5)*VLOOKUP($D45,Averages!$H$113:$K$117,2,0),Proj_Rounding)</f>
        <v>28</v>
      </c>
      <c r="L45" s="6">
        <f>ROUND(EXP('Random Numbers'!I44)/2.5*Averages!$I44+(1-'Random Numbers'!I44^0.5)*VLOOKUP($D45,Averages!$H$113:$K$117,2,0),Proj_Rounding)</f>
        <v>30</v>
      </c>
      <c r="M45" s="6">
        <f>ROUND(EXP('Random Numbers'!J44)/2.5*Averages!$I44+(1-'Random Numbers'!J44^0.5)*VLOOKUP($D45,Averages!$H$113:$K$117,2,0),Proj_Rounding)</f>
        <v>38</v>
      </c>
      <c r="N45" s="6">
        <f>ROUND(EXP('Random Numbers'!K44)/2.5*Averages!$I44+(1-'Random Numbers'!K44^0.5)*VLOOKUP($D45,Averages!$H$113:$K$117,2,0),Proj_Rounding)</f>
        <v>28</v>
      </c>
      <c r="O45" s="6">
        <f>ROUND(EXP('Random Numbers'!L44)/2.5*Averages!$I44+(1-'Random Numbers'!L44^0.5)*VLOOKUP($D45,Averages!$H$113:$K$117,2,0),Proj_Rounding)</f>
        <v>27</v>
      </c>
      <c r="P45" s="6">
        <f>ROUND(EXP('Random Numbers'!M44)/2.5*Averages!$I44+(1-'Random Numbers'!M44^0.5)*VLOOKUP($D45,Averages!$H$113:$K$117,2,0),Proj_Rounding)</f>
        <v>28</v>
      </c>
      <c r="Q45" s="6">
        <f>ROUND(EXP('Random Numbers'!N44)/2.5*Averages!$I44+(1-'Random Numbers'!N44^0.5)*VLOOKUP($D45,Averages!$H$113:$K$117,2,0),Proj_Rounding)</f>
        <v>28</v>
      </c>
      <c r="R45" s="6">
        <f>ROUND(EXP('Random Numbers'!O44)/2.5*Averages!$I44+(1-'Random Numbers'!O44^0.5)*VLOOKUP($D45,Averages!$H$113:$K$117,2,0),Proj_Rounding)</f>
        <v>27</v>
      </c>
      <c r="S45" s="6">
        <f>ROUND(EXP('Random Numbers'!P44)/2.5*Averages!$I44+(1-'Random Numbers'!P44^0.5)*VLOOKUP($D45,Averages!$H$113:$K$117,2,0),Proj_Rounding)</f>
        <v>27</v>
      </c>
      <c r="T45" s="6">
        <f>ROUND(EXP('Random Numbers'!Q44)/2.5*Averages!$I44+(1-'Random Numbers'!Q44^0.5)*VLOOKUP($D45,Averages!$H$113:$K$117,2,0),Proj_Rounding)</f>
        <v>30</v>
      </c>
      <c r="U45" s="6">
        <f>ROUND(EXP('Random Numbers'!R44)/2.5*Averages!$I44+(1-'Random Numbers'!R44^0.5)*VLOOKUP($D45,Averages!$H$113:$K$117,2,0),Proj_Rounding)</f>
        <v>36</v>
      </c>
      <c r="V45" s="6">
        <f>ROUND(EXP('Random Numbers'!S44)/2.5*Averages!$I44+(1-'Random Numbers'!S44^0.5)*VLOOKUP($D45,Averages!$H$113:$K$117,2,0),Proj_Rounding)</f>
        <v>29</v>
      </c>
      <c r="W45" s="6">
        <f>ROUND(EXP('Random Numbers'!T44)/2.5*Averages!$I44+(1-'Random Numbers'!T44^0.5)*VLOOKUP($D45,Averages!$H$113:$K$117,2,0),Proj_Rounding)</f>
        <v>28</v>
      </c>
      <c r="X45" s="6">
        <f>ROUND(EXP('Random Numbers'!U44)/2.5*Averages!$I44+(1-'Random Numbers'!U44^0.5)*VLOOKUP($D45,Averages!$H$113:$K$117,2,0),Proj_Rounding)</f>
        <v>28</v>
      </c>
      <c r="Y45" s="6">
        <f>ROUND(EXP('Random Numbers'!V44)/2.5*Averages!$I44+(1-'Random Numbers'!V44^0.5)*VLOOKUP($D45,Averages!$H$113:$K$117,2,0),Proj_Rounding)</f>
        <v>28</v>
      </c>
      <c r="Z45" s="6">
        <f>ROUND(EXP('Random Numbers'!W44)/2.5*Averages!$I44+(1-'Random Numbers'!W44^0.5)*VLOOKUP($D45,Averages!$H$113:$K$117,2,0),Proj_Rounding)</f>
        <v>34</v>
      </c>
      <c r="AA45" s="6">
        <f>ROUND(EXP('Random Numbers'!X44)/2.5*Averages!$I44+(1-'Random Numbers'!X44^0.5)*VLOOKUP($D45,Averages!$H$113:$K$117,2,0),Proj_Rounding)</f>
        <v>33</v>
      </c>
      <c r="AB45" s="6">
        <f>ROUND(EXP('Random Numbers'!Y44)/2.5*Averages!$I44+(1-'Random Numbers'!Y44^0.5)*VLOOKUP($D45,Averages!$H$113:$K$117,2,0),Proj_Rounding)</f>
        <v>28</v>
      </c>
      <c r="AC45" s="49">
        <f>ROUND(EXP('Random Numbers'!Z44)/2.5*Averages!$I44+(1-'Random Numbers'!Z44^0.5)*VLOOKUP($D45,Averages!$H$113:$K$117,2,0),Proj_Rounding)</f>
        <v>28</v>
      </c>
      <c r="AD45" s="69">
        <f t="shared" si="0"/>
        <v>743</v>
      </c>
    </row>
    <row r="46" spans="2:30" ht="15" customHeight="1" x14ac:dyDescent="0.35">
      <c r="B46" s="32" t="s">
        <v>25</v>
      </c>
      <c r="C46" s="51" t="s">
        <v>74</v>
      </c>
      <c r="D46" s="6" t="s">
        <v>10</v>
      </c>
      <c r="E46" s="6">
        <f>ROUND(EXP('Random Numbers'!B45)/2.5*Averages!$I45+(1-'Random Numbers'!B45^0.5)*VLOOKUP($D46,Averages!$H$113:$K$117,2,0),Proj_Rounding)</f>
        <v>30</v>
      </c>
      <c r="F46" s="6">
        <f>ROUND(EXP('Random Numbers'!C45)/2.5*Averages!$I45+(1-'Random Numbers'!C45^0.5)*VLOOKUP($D46,Averages!$H$113:$K$117,2,0),Proj_Rounding)</f>
        <v>28</v>
      </c>
      <c r="G46" s="6">
        <f>ROUND(EXP('Random Numbers'!D45)/2.5*Averages!$I45+(1-'Random Numbers'!D45^0.5)*VLOOKUP($D46,Averages!$H$113:$K$117,2,0),Proj_Rounding)</f>
        <v>28</v>
      </c>
      <c r="H46" s="6">
        <f>ROUND(EXP('Random Numbers'!E45)/2.5*Averages!$I45+(1-'Random Numbers'!E45^0.5)*VLOOKUP($D46,Averages!$H$113:$K$117,2,0),Proj_Rounding)</f>
        <v>29</v>
      </c>
      <c r="I46" s="6">
        <f>ROUND(EXP('Random Numbers'!F45)/2.5*Averages!$I45+(1-'Random Numbers'!F45^0.5)*VLOOKUP($D46,Averages!$H$113:$K$117,2,0),Proj_Rounding)</f>
        <v>29</v>
      </c>
      <c r="J46" s="6">
        <f>ROUND(EXP('Random Numbers'!G45)/2.5*Averages!$I45+(1-'Random Numbers'!G45^0.5)*VLOOKUP($D46,Averages!$H$113:$K$117,2,0),Proj_Rounding)</f>
        <v>32</v>
      </c>
      <c r="K46" s="6">
        <f>ROUND(EXP('Random Numbers'!H45)/2.5*Averages!$I45+(1-'Random Numbers'!H45^0.5)*VLOOKUP($D46,Averages!$H$113:$K$117,2,0),Proj_Rounding)</f>
        <v>31</v>
      </c>
      <c r="L46" s="6">
        <f>ROUND(EXP('Random Numbers'!I45)/2.5*Averages!$I45+(1-'Random Numbers'!I45^0.5)*VLOOKUP($D46,Averages!$H$113:$K$117,2,0),Proj_Rounding)</f>
        <v>28</v>
      </c>
      <c r="M46" s="6">
        <f>ROUND(EXP('Random Numbers'!J45)/2.5*Averages!$I45+(1-'Random Numbers'!J45^0.5)*VLOOKUP($D46,Averages!$H$113:$K$117,2,0),Proj_Rounding)</f>
        <v>28</v>
      </c>
      <c r="N46" s="6">
        <f>ROUND(EXP('Random Numbers'!K45)/2.5*Averages!$I45+(1-'Random Numbers'!K45^0.5)*VLOOKUP($D46,Averages!$H$113:$K$117,2,0),Proj_Rounding)</f>
        <v>30</v>
      </c>
      <c r="O46" s="6">
        <f>ROUND(EXP('Random Numbers'!L45)/2.5*Averages!$I45+(1-'Random Numbers'!L45^0.5)*VLOOKUP($D46,Averages!$H$113:$K$117,2,0),Proj_Rounding)</f>
        <v>29</v>
      </c>
      <c r="P46" s="6">
        <f>ROUND(EXP('Random Numbers'!M45)/2.5*Averages!$I45+(1-'Random Numbers'!M45^0.5)*VLOOKUP($D46,Averages!$H$113:$K$117,2,0),Proj_Rounding)</f>
        <v>28</v>
      </c>
      <c r="Q46" s="6">
        <f>ROUND(EXP('Random Numbers'!N45)/2.5*Averages!$I45+(1-'Random Numbers'!N45^0.5)*VLOOKUP($D46,Averages!$H$113:$K$117,2,0),Proj_Rounding)</f>
        <v>30</v>
      </c>
      <c r="R46" s="6">
        <f>ROUND(EXP('Random Numbers'!O45)/2.5*Averages!$I45+(1-'Random Numbers'!O45^0.5)*VLOOKUP($D46,Averages!$H$113:$K$117,2,0),Proj_Rounding)</f>
        <v>30</v>
      </c>
      <c r="S46" s="6">
        <f>ROUND(EXP('Random Numbers'!P45)/2.5*Averages!$I45+(1-'Random Numbers'!P45^0.5)*VLOOKUP($D46,Averages!$H$113:$K$117,2,0),Proj_Rounding)</f>
        <v>36</v>
      </c>
      <c r="T46" s="6">
        <f>ROUND(EXP('Random Numbers'!Q45)/2.5*Averages!$I45+(1-'Random Numbers'!Q45^0.5)*VLOOKUP($D46,Averages!$H$113:$K$117,2,0),Proj_Rounding)</f>
        <v>43</v>
      </c>
      <c r="U46" s="6">
        <f>ROUND(EXP('Random Numbers'!R45)/2.5*Averages!$I45+(1-'Random Numbers'!R45^0.5)*VLOOKUP($D46,Averages!$H$113:$K$117,2,0),Proj_Rounding)</f>
        <v>32</v>
      </c>
      <c r="V46" s="6">
        <f>ROUND(EXP('Random Numbers'!S45)/2.5*Averages!$I45+(1-'Random Numbers'!S45^0.5)*VLOOKUP($D46,Averages!$H$113:$K$117,2,0),Proj_Rounding)</f>
        <v>30</v>
      </c>
      <c r="W46" s="6">
        <f>ROUND(EXP('Random Numbers'!T45)/2.5*Averages!$I45+(1-'Random Numbers'!T45^0.5)*VLOOKUP($D46,Averages!$H$113:$K$117,2,0),Proj_Rounding)</f>
        <v>38</v>
      </c>
      <c r="X46" s="6">
        <f>ROUND(EXP('Random Numbers'!U45)/2.5*Averages!$I45+(1-'Random Numbers'!U45^0.5)*VLOOKUP($D46,Averages!$H$113:$K$117,2,0),Proj_Rounding)</f>
        <v>29</v>
      </c>
      <c r="Y46" s="6">
        <f>ROUND(EXP('Random Numbers'!V45)/2.5*Averages!$I45+(1-'Random Numbers'!V45^0.5)*VLOOKUP($D46,Averages!$H$113:$K$117,2,0),Proj_Rounding)</f>
        <v>37</v>
      </c>
      <c r="Z46" s="6">
        <f>ROUND(EXP('Random Numbers'!W45)/2.5*Averages!$I45+(1-'Random Numbers'!W45^0.5)*VLOOKUP($D46,Averages!$H$113:$K$117,2,0),Proj_Rounding)</f>
        <v>34</v>
      </c>
      <c r="AA46" s="6">
        <f>ROUND(EXP('Random Numbers'!X45)/2.5*Averages!$I45+(1-'Random Numbers'!X45^0.5)*VLOOKUP($D46,Averages!$H$113:$K$117,2,0),Proj_Rounding)</f>
        <v>36</v>
      </c>
      <c r="AB46" s="6">
        <f>ROUND(EXP('Random Numbers'!Y45)/2.5*Averages!$I45+(1-'Random Numbers'!Y45^0.5)*VLOOKUP($D46,Averages!$H$113:$K$117,2,0),Proj_Rounding)</f>
        <v>30</v>
      </c>
      <c r="AC46" s="49">
        <f>ROUND(EXP('Random Numbers'!Z45)/2.5*Averages!$I45+(1-'Random Numbers'!Z45^0.5)*VLOOKUP($D46,Averages!$H$113:$K$117,2,0),Proj_Rounding)</f>
        <v>29</v>
      </c>
      <c r="AD46" s="69">
        <f t="shared" si="0"/>
        <v>784</v>
      </c>
    </row>
    <row r="47" spans="2:30" ht="15" customHeight="1" x14ac:dyDescent="0.35">
      <c r="B47" s="32" t="s">
        <v>25</v>
      </c>
      <c r="C47" s="51" t="s">
        <v>75</v>
      </c>
      <c r="D47" s="6" t="s">
        <v>11</v>
      </c>
      <c r="E47" s="6">
        <f>ROUND(EXP('Random Numbers'!B46)/2.5*Averages!$I46+(1-'Random Numbers'!B46^0.5)*VLOOKUP($D47,Averages!$H$113:$K$117,2,0),Proj_Rounding)</f>
        <v>24</v>
      </c>
      <c r="F47" s="6">
        <f>ROUND(EXP('Random Numbers'!C46)/2.5*Averages!$I46+(1-'Random Numbers'!C46^0.5)*VLOOKUP($D47,Averages!$H$113:$K$117,2,0),Proj_Rounding)</f>
        <v>24</v>
      </c>
      <c r="G47" s="6">
        <f>ROUND(EXP('Random Numbers'!D46)/2.5*Averages!$I46+(1-'Random Numbers'!D46^0.5)*VLOOKUP($D47,Averages!$H$113:$K$117,2,0),Proj_Rounding)</f>
        <v>27</v>
      </c>
      <c r="H47" s="6">
        <f>ROUND(EXP('Random Numbers'!E46)/2.5*Averages!$I46+(1-'Random Numbers'!E46^0.5)*VLOOKUP($D47,Averages!$H$113:$K$117,2,0),Proj_Rounding)</f>
        <v>28</v>
      </c>
      <c r="I47" s="6">
        <f>ROUND(EXP('Random Numbers'!F46)/2.5*Averages!$I46+(1-'Random Numbers'!F46^0.5)*VLOOKUP($D47,Averages!$H$113:$K$117,2,0),Proj_Rounding)</f>
        <v>34</v>
      </c>
      <c r="J47" s="6">
        <f>ROUND(EXP('Random Numbers'!G46)/2.5*Averages!$I46+(1-'Random Numbers'!G46^0.5)*VLOOKUP($D47,Averages!$H$113:$K$117,2,0),Proj_Rounding)</f>
        <v>23</v>
      </c>
      <c r="K47" s="6">
        <f>ROUND(EXP('Random Numbers'!H46)/2.5*Averages!$I46+(1-'Random Numbers'!H46^0.5)*VLOOKUP($D47,Averages!$H$113:$K$117,2,0),Proj_Rounding)</f>
        <v>32</v>
      </c>
      <c r="L47" s="6">
        <f>ROUND(EXP('Random Numbers'!I46)/2.5*Averages!$I46+(1-'Random Numbers'!I46^0.5)*VLOOKUP($D47,Averages!$H$113:$K$117,2,0),Proj_Rounding)</f>
        <v>23</v>
      </c>
      <c r="M47" s="6">
        <f>ROUND(EXP('Random Numbers'!J46)/2.5*Averages!$I46+(1-'Random Numbers'!J46^0.5)*VLOOKUP($D47,Averages!$H$113:$K$117,2,0),Proj_Rounding)</f>
        <v>24</v>
      </c>
      <c r="N47" s="6">
        <f>ROUND(EXP('Random Numbers'!K46)/2.5*Averages!$I46+(1-'Random Numbers'!K46^0.5)*VLOOKUP($D47,Averages!$H$113:$K$117,2,0),Proj_Rounding)</f>
        <v>24</v>
      </c>
      <c r="O47" s="6">
        <f>ROUND(EXP('Random Numbers'!L46)/2.5*Averages!$I46+(1-'Random Numbers'!L46^0.5)*VLOOKUP($D47,Averages!$H$113:$K$117,2,0),Proj_Rounding)</f>
        <v>23</v>
      </c>
      <c r="P47" s="6">
        <f>ROUND(EXP('Random Numbers'!M46)/2.5*Averages!$I46+(1-'Random Numbers'!M46^0.5)*VLOOKUP($D47,Averages!$H$113:$K$117,2,0),Proj_Rounding)</f>
        <v>32</v>
      </c>
      <c r="Q47" s="6">
        <f>ROUND(EXP('Random Numbers'!N46)/2.5*Averages!$I46+(1-'Random Numbers'!N46^0.5)*VLOOKUP($D47,Averages!$H$113:$K$117,2,0),Proj_Rounding)</f>
        <v>26</v>
      </c>
      <c r="R47" s="6">
        <f>ROUND(EXP('Random Numbers'!O46)/2.5*Averages!$I46+(1-'Random Numbers'!O46^0.5)*VLOOKUP($D47,Averages!$H$113:$K$117,2,0),Proj_Rounding)</f>
        <v>23</v>
      </c>
      <c r="S47" s="6">
        <f>ROUND(EXP('Random Numbers'!P46)/2.5*Averages!$I46+(1-'Random Numbers'!P46^0.5)*VLOOKUP($D47,Averages!$H$113:$K$117,2,0),Proj_Rounding)</f>
        <v>33</v>
      </c>
      <c r="T47" s="6">
        <f>ROUND(EXP('Random Numbers'!Q46)/2.5*Averages!$I46+(1-'Random Numbers'!Q46^0.5)*VLOOKUP($D47,Averages!$H$113:$K$117,2,0),Proj_Rounding)</f>
        <v>24</v>
      </c>
      <c r="U47" s="6">
        <f>ROUND(EXP('Random Numbers'!R46)/2.5*Averages!$I46+(1-'Random Numbers'!R46^0.5)*VLOOKUP($D47,Averages!$H$113:$K$117,2,0),Proj_Rounding)</f>
        <v>24</v>
      </c>
      <c r="V47" s="6">
        <f>ROUND(EXP('Random Numbers'!S46)/2.5*Averages!$I46+(1-'Random Numbers'!S46^0.5)*VLOOKUP($D47,Averages!$H$113:$K$117,2,0),Proj_Rounding)</f>
        <v>28</v>
      </c>
      <c r="W47" s="6">
        <f>ROUND(EXP('Random Numbers'!T46)/2.5*Averages!$I46+(1-'Random Numbers'!T46^0.5)*VLOOKUP($D47,Averages!$H$113:$K$117,2,0),Proj_Rounding)</f>
        <v>24</v>
      </c>
      <c r="X47" s="6">
        <f>ROUND(EXP('Random Numbers'!U46)/2.5*Averages!$I46+(1-'Random Numbers'!U46^0.5)*VLOOKUP($D47,Averages!$H$113:$K$117,2,0),Proj_Rounding)</f>
        <v>31</v>
      </c>
      <c r="Y47" s="6">
        <f>ROUND(EXP('Random Numbers'!V46)/2.5*Averages!$I46+(1-'Random Numbers'!V46^0.5)*VLOOKUP($D47,Averages!$H$113:$K$117,2,0),Proj_Rounding)</f>
        <v>23</v>
      </c>
      <c r="Z47" s="6">
        <f>ROUND(EXP('Random Numbers'!W46)/2.5*Averages!$I46+(1-'Random Numbers'!W46^0.5)*VLOOKUP($D47,Averages!$H$113:$K$117,2,0),Proj_Rounding)</f>
        <v>32</v>
      </c>
      <c r="AA47" s="6">
        <f>ROUND(EXP('Random Numbers'!X46)/2.5*Averages!$I46+(1-'Random Numbers'!X46^0.5)*VLOOKUP($D47,Averages!$H$113:$K$117,2,0),Proj_Rounding)</f>
        <v>24</v>
      </c>
      <c r="AB47" s="6">
        <f>ROUND(EXP('Random Numbers'!Y46)/2.5*Averages!$I46+(1-'Random Numbers'!Y46^0.5)*VLOOKUP($D47,Averages!$H$113:$K$117,2,0),Proj_Rounding)</f>
        <v>23</v>
      </c>
      <c r="AC47" s="49">
        <f>ROUND(EXP('Random Numbers'!Z46)/2.5*Averages!$I46+(1-'Random Numbers'!Z46^0.5)*VLOOKUP($D47,Averages!$H$113:$K$117,2,0),Proj_Rounding)</f>
        <v>24</v>
      </c>
      <c r="AD47" s="69">
        <f t="shared" si="0"/>
        <v>657</v>
      </c>
    </row>
    <row r="48" spans="2:30" ht="15" customHeight="1" x14ac:dyDescent="0.35">
      <c r="B48" s="32" t="s">
        <v>26</v>
      </c>
      <c r="C48" s="51" t="s">
        <v>76</v>
      </c>
      <c r="D48" s="6" t="s">
        <v>8</v>
      </c>
      <c r="E48" s="6">
        <f>ROUND(EXP('Random Numbers'!B47)/2.5*Averages!$I47+(1-'Random Numbers'!B47^0.5)*VLOOKUP($D48,Averages!$H$113:$K$117,2,0),Proj_Rounding)</f>
        <v>24</v>
      </c>
      <c r="F48" s="6">
        <f>ROUND(EXP('Random Numbers'!C47)/2.5*Averages!$I47+(1-'Random Numbers'!C47^0.5)*VLOOKUP($D48,Averages!$H$113:$K$117,2,0),Proj_Rounding)</f>
        <v>24</v>
      </c>
      <c r="G48" s="6">
        <f>ROUND(EXP('Random Numbers'!D47)/2.5*Averages!$I47+(1-'Random Numbers'!D47^0.5)*VLOOKUP($D48,Averages!$H$113:$K$117,2,0),Proj_Rounding)</f>
        <v>25</v>
      </c>
      <c r="H48" s="6">
        <f>ROUND(EXP('Random Numbers'!E47)/2.5*Averages!$I47+(1-'Random Numbers'!E47^0.5)*VLOOKUP($D48,Averages!$H$113:$K$117,2,0),Proj_Rounding)</f>
        <v>23</v>
      </c>
      <c r="I48" s="6">
        <f>ROUND(EXP('Random Numbers'!F47)/2.5*Averages!$I47+(1-'Random Numbers'!F47^0.5)*VLOOKUP($D48,Averages!$H$113:$K$117,2,0),Proj_Rounding)</f>
        <v>28</v>
      </c>
      <c r="J48" s="6">
        <f>ROUND(EXP('Random Numbers'!G47)/2.5*Averages!$I47+(1-'Random Numbers'!G47^0.5)*VLOOKUP($D48,Averages!$H$113:$K$117,2,0),Proj_Rounding)</f>
        <v>24</v>
      </c>
      <c r="K48" s="6">
        <f>ROUND(EXP('Random Numbers'!H47)/2.5*Averages!$I47+(1-'Random Numbers'!H47^0.5)*VLOOKUP($D48,Averages!$H$113:$K$117,2,0),Proj_Rounding)</f>
        <v>23</v>
      </c>
      <c r="L48" s="6">
        <f>ROUND(EXP('Random Numbers'!I47)/2.5*Averages!$I47+(1-'Random Numbers'!I47^0.5)*VLOOKUP($D48,Averages!$H$113:$K$117,2,0),Proj_Rounding)</f>
        <v>23</v>
      </c>
      <c r="M48" s="6">
        <f>ROUND(EXP('Random Numbers'!J47)/2.5*Averages!$I47+(1-'Random Numbers'!J47^0.5)*VLOOKUP($D48,Averages!$H$113:$K$117,2,0),Proj_Rounding)</f>
        <v>23</v>
      </c>
      <c r="N48" s="6">
        <f>ROUND(EXP('Random Numbers'!K47)/2.5*Averages!$I47+(1-'Random Numbers'!K47^0.5)*VLOOKUP($D48,Averages!$H$113:$K$117,2,0),Proj_Rounding)</f>
        <v>23</v>
      </c>
      <c r="O48" s="6">
        <f>ROUND(EXP('Random Numbers'!L47)/2.5*Averages!$I47+(1-'Random Numbers'!L47^0.5)*VLOOKUP($D48,Averages!$H$113:$K$117,2,0),Proj_Rounding)</f>
        <v>23</v>
      </c>
      <c r="P48" s="6">
        <f>ROUND(EXP('Random Numbers'!M47)/2.5*Averages!$I47+(1-'Random Numbers'!M47^0.5)*VLOOKUP($D48,Averages!$H$113:$K$117,2,0),Proj_Rounding)</f>
        <v>27</v>
      </c>
      <c r="Q48" s="6">
        <f>ROUND(EXP('Random Numbers'!N47)/2.5*Averages!$I47+(1-'Random Numbers'!N47^0.5)*VLOOKUP($D48,Averages!$H$113:$K$117,2,0),Proj_Rounding)</f>
        <v>23</v>
      </c>
      <c r="R48" s="6">
        <f>ROUND(EXP('Random Numbers'!O47)/2.5*Averages!$I47+(1-'Random Numbers'!O47^0.5)*VLOOKUP($D48,Averages!$H$113:$K$117,2,0),Proj_Rounding)</f>
        <v>23</v>
      </c>
      <c r="S48" s="6">
        <f>ROUND(EXP('Random Numbers'!P47)/2.5*Averages!$I47+(1-'Random Numbers'!P47^0.5)*VLOOKUP($D48,Averages!$H$113:$K$117,2,0),Proj_Rounding)</f>
        <v>26</v>
      </c>
      <c r="T48" s="6">
        <f>ROUND(EXP('Random Numbers'!Q47)/2.5*Averages!$I47+(1-'Random Numbers'!Q47^0.5)*VLOOKUP($D48,Averages!$H$113:$K$117,2,0),Proj_Rounding)</f>
        <v>25</v>
      </c>
      <c r="U48" s="6">
        <f>ROUND(EXP('Random Numbers'!R47)/2.5*Averages!$I47+(1-'Random Numbers'!R47^0.5)*VLOOKUP($D48,Averages!$H$113:$K$117,2,0),Proj_Rounding)</f>
        <v>25</v>
      </c>
      <c r="V48" s="6">
        <f>ROUND(EXP('Random Numbers'!S47)/2.5*Averages!$I47+(1-'Random Numbers'!S47^0.5)*VLOOKUP($D48,Averages!$H$113:$K$117,2,0),Proj_Rounding)</f>
        <v>25</v>
      </c>
      <c r="W48" s="6">
        <f>ROUND(EXP('Random Numbers'!T47)/2.5*Averages!$I47+(1-'Random Numbers'!T47^0.5)*VLOOKUP($D48,Averages!$H$113:$K$117,2,0),Proj_Rounding)</f>
        <v>23</v>
      </c>
      <c r="X48" s="6">
        <f>ROUND(EXP('Random Numbers'!U47)/2.5*Averages!$I47+(1-'Random Numbers'!U47^0.5)*VLOOKUP($D48,Averages!$H$113:$K$117,2,0),Proj_Rounding)</f>
        <v>25</v>
      </c>
      <c r="Y48" s="6">
        <f>ROUND(EXP('Random Numbers'!V47)/2.5*Averages!$I47+(1-'Random Numbers'!V47^0.5)*VLOOKUP($D48,Averages!$H$113:$K$117,2,0),Proj_Rounding)</f>
        <v>25</v>
      </c>
      <c r="Z48" s="6">
        <f>ROUND(EXP('Random Numbers'!W47)/2.5*Averages!$I47+(1-'Random Numbers'!W47^0.5)*VLOOKUP($D48,Averages!$H$113:$K$117,2,0),Proj_Rounding)</f>
        <v>23</v>
      </c>
      <c r="AA48" s="6">
        <f>ROUND(EXP('Random Numbers'!X47)/2.5*Averages!$I47+(1-'Random Numbers'!X47^0.5)*VLOOKUP($D48,Averages!$H$113:$K$117,2,0),Proj_Rounding)</f>
        <v>27</v>
      </c>
      <c r="AB48" s="6">
        <f>ROUND(EXP('Random Numbers'!Y47)/2.5*Averages!$I47+(1-'Random Numbers'!Y47^0.5)*VLOOKUP($D48,Averages!$H$113:$K$117,2,0),Proj_Rounding)</f>
        <v>25</v>
      </c>
      <c r="AC48" s="49">
        <f>ROUND(EXP('Random Numbers'!Z47)/2.5*Averages!$I47+(1-'Random Numbers'!Z47^0.5)*VLOOKUP($D48,Averages!$H$113:$K$117,2,0),Proj_Rounding)</f>
        <v>23</v>
      </c>
      <c r="AD48" s="69">
        <f t="shared" si="0"/>
        <v>608</v>
      </c>
    </row>
    <row r="49" spans="2:30" ht="15" customHeight="1" x14ac:dyDescent="0.35">
      <c r="B49" s="32" t="s">
        <v>26</v>
      </c>
      <c r="C49" s="51" t="s">
        <v>77</v>
      </c>
      <c r="D49" s="6" t="s">
        <v>8</v>
      </c>
      <c r="E49" s="6">
        <f>ROUND(EXP('Random Numbers'!B48)/2.5*Averages!$I48+(1-'Random Numbers'!B48^0.5)*VLOOKUP($D49,Averages!$H$113:$K$117,2,0),Proj_Rounding)</f>
        <v>9</v>
      </c>
      <c r="F49" s="6">
        <f>ROUND(EXP('Random Numbers'!C48)/2.5*Averages!$I48+(1-'Random Numbers'!C48^0.5)*VLOOKUP($D49,Averages!$H$113:$K$117,2,0),Proj_Rounding)</f>
        <v>13</v>
      </c>
      <c r="G49" s="6">
        <f>ROUND(EXP('Random Numbers'!D48)/2.5*Averages!$I48+(1-'Random Numbers'!D48^0.5)*VLOOKUP($D49,Averages!$H$113:$K$117,2,0),Proj_Rounding)</f>
        <v>6</v>
      </c>
      <c r="H49" s="6">
        <f>ROUND(EXP('Random Numbers'!E48)/2.5*Averages!$I48+(1-'Random Numbers'!E48^0.5)*VLOOKUP($D49,Averages!$H$113:$K$117,2,0),Proj_Rounding)</f>
        <v>17</v>
      </c>
      <c r="I49" s="6">
        <f>ROUND(EXP('Random Numbers'!F48)/2.5*Averages!$I48+(1-'Random Numbers'!F48^0.5)*VLOOKUP($D49,Averages!$H$113:$K$117,2,0),Proj_Rounding)</f>
        <v>6</v>
      </c>
      <c r="J49" s="6">
        <f>ROUND(EXP('Random Numbers'!G48)/2.5*Averages!$I48+(1-'Random Numbers'!G48^0.5)*VLOOKUP($D49,Averages!$H$113:$K$117,2,0),Proj_Rounding)</f>
        <v>6</v>
      </c>
      <c r="K49" s="6">
        <f>ROUND(EXP('Random Numbers'!H48)/2.5*Averages!$I48+(1-'Random Numbers'!H48^0.5)*VLOOKUP($D49,Averages!$H$113:$K$117,2,0),Proj_Rounding)</f>
        <v>6</v>
      </c>
      <c r="L49" s="6">
        <f>ROUND(EXP('Random Numbers'!I48)/2.5*Averages!$I48+(1-'Random Numbers'!I48^0.5)*VLOOKUP($D49,Averages!$H$113:$K$117,2,0),Proj_Rounding)</f>
        <v>11</v>
      </c>
      <c r="M49" s="6">
        <f>ROUND(EXP('Random Numbers'!J48)/2.5*Averages!$I48+(1-'Random Numbers'!J48^0.5)*VLOOKUP($D49,Averages!$H$113:$K$117,2,0),Proj_Rounding)</f>
        <v>7</v>
      </c>
      <c r="N49" s="6">
        <f>ROUND(EXP('Random Numbers'!K48)/2.5*Averages!$I48+(1-'Random Numbers'!K48^0.5)*VLOOKUP($D49,Averages!$H$113:$K$117,2,0),Proj_Rounding)</f>
        <v>7</v>
      </c>
      <c r="O49" s="6">
        <f>ROUND(EXP('Random Numbers'!L48)/2.5*Averages!$I48+(1-'Random Numbers'!L48^0.5)*VLOOKUP($D49,Averages!$H$113:$K$117,2,0),Proj_Rounding)</f>
        <v>9</v>
      </c>
      <c r="P49" s="6">
        <f>ROUND(EXP('Random Numbers'!M48)/2.5*Averages!$I48+(1-'Random Numbers'!M48^0.5)*VLOOKUP($D49,Averages!$H$113:$K$117,2,0),Proj_Rounding)</f>
        <v>14</v>
      </c>
      <c r="Q49" s="6">
        <f>ROUND(EXP('Random Numbers'!N48)/2.5*Averages!$I48+(1-'Random Numbers'!N48^0.5)*VLOOKUP($D49,Averages!$H$113:$K$117,2,0),Proj_Rounding)</f>
        <v>10</v>
      </c>
      <c r="R49" s="6">
        <f>ROUND(EXP('Random Numbers'!O48)/2.5*Averages!$I48+(1-'Random Numbers'!O48^0.5)*VLOOKUP($D49,Averages!$H$113:$K$117,2,0),Proj_Rounding)</f>
        <v>7</v>
      </c>
      <c r="S49" s="6">
        <f>ROUND(EXP('Random Numbers'!P48)/2.5*Averages!$I48+(1-'Random Numbers'!P48^0.5)*VLOOKUP($D49,Averages!$H$113:$K$117,2,0),Proj_Rounding)</f>
        <v>10</v>
      </c>
      <c r="T49" s="6">
        <f>ROUND(EXP('Random Numbers'!Q48)/2.5*Averages!$I48+(1-'Random Numbers'!Q48^0.5)*VLOOKUP($D49,Averages!$H$113:$K$117,2,0),Proj_Rounding)</f>
        <v>10</v>
      </c>
      <c r="U49" s="6">
        <f>ROUND(EXP('Random Numbers'!R48)/2.5*Averages!$I48+(1-'Random Numbers'!R48^0.5)*VLOOKUP($D49,Averages!$H$113:$K$117,2,0),Proj_Rounding)</f>
        <v>8</v>
      </c>
      <c r="V49" s="6">
        <f>ROUND(EXP('Random Numbers'!S48)/2.5*Averages!$I48+(1-'Random Numbers'!S48^0.5)*VLOOKUP($D49,Averages!$H$113:$K$117,2,0),Proj_Rounding)</f>
        <v>6</v>
      </c>
      <c r="W49" s="6">
        <f>ROUND(EXP('Random Numbers'!T48)/2.5*Averages!$I48+(1-'Random Numbers'!T48^0.5)*VLOOKUP($D49,Averages!$H$113:$K$117,2,0),Proj_Rounding)</f>
        <v>6</v>
      </c>
      <c r="X49" s="6">
        <f>ROUND(EXP('Random Numbers'!U48)/2.5*Averages!$I48+(1-'Random Numbers'!U48^0.5)*VLOOKUP($D49,Averages!$H$113:$K$117,2,0),Proj_Rounding)</f>
        <v>7</v>
      </c>
      <c r="Y49" s="6">
        <f>ROUND(EXP('Random Numbers'!V48)/2.5*Averages!$I48+(1-'Random Numbers'!V48^0.5)*VLOOKUP($D49,Averages!$H$113:$K$117,2,0),Proj_Rounding)</f>
        <v>9</v>
      </c>
      <c r="Z49" s="6">
        <f>ROUND(EXP('Random Numbers'!W48)/2.5*Averages!$I48+(1-'Random Numbers'!W48^0.5)*VLOOKUP($D49,Averages!$H$113:$K$117,2,0),Proj_Rounding)</f>
        <v>10</v>
      </c>
      <c r="AA49" s="6">
        <f>ROUND(EXP('Random Numbers'!X48)/2.5*Averages!$I48+(1-'Random Numbers'!X48^0.5)*VLOOKUP($D49,Averages!$H$113:$K$117,2,0),Proj_Rounding)</f>
        <v>9</v>
      </c>
      <c r="AB49" s="6">
        <f>ROUND(EXP('Random Numbers'!Y48)/2.5*Averages!$I48+(1-'Random Numbers'!Y48^0.5)*VLOOKUP($D49,Averages!$H$113:$K$117,2,0),Proj_Rounding)</f>
        <v>6</v>
      </c>
      <c r="AC49" s="49">
        <f>ROUND(EXP('Random Numbers'!Z48)/2.5*Averages!$I48+(1-'Random Numbers'!Z48^0.5)*VLOOKUP($D49,Averages!$H$113:$K$117,2,0),Proj_Rounding)</f>
        <v>8</v>
      </c>
      <c r="AD49" s="69">
        <f t="shared" si="0"/>
        <v>217</v>
      </c>
    </row>
    <row r="50" spans="2:30" ht="15" customHeight="1" x14ac:dyDescent="0.35">
      <c r="B50" s="32" t="s">
        <v>26</v>
      </c>
      <c r="C50" s="51" t="s">
        <v>78</v>
      </c>
      <c r="D50" s="6" t="s">
        <v>8</v>
      </c>
      <c r="E50" s="6">
        <f>ROUND(EXP('Random Numbers'!B49)/2.5*Averages!$I49+(1-'Random Numbers'!B49^0.5)*VLOOKUP($D50,Averages!$H$113:$K$117,2,0),Proj_Rounding)</f>
        <v>18</v>
      </c>
      <c r="F50" s="6">
        <f>ROUND(EXP('Random Numbers'!C49)/2.5*Averages!$I49+(1-'Random Numbers'!C49^0.5)*VLOOKUP($D50,Averages!$H$113:$K$117,2,0),Proj_Rounding)</f>
        <v>20</v>
      </c>
      <c r="G50" s="6">
        <f>ROUND(EXP('Random Numbers'!D49)/2.5*Averages!$I49+(1-'Random Numbers'!D49^0.5)*VLOOKUP($D50,Averages!$H$113:$K$117,2,0),Proj_Rounding)</f>
        <v>22</v>
      </c>
      <c r="H50" s="6">
        <f>ROUND(EXP('Random Numbers'!E49)/2.5*Averages!$I49+(1-'Random Numbers'!E49^0.5)*VLOOKUP($D50,Averages!$H$113:$K$117,2,0),Proj_Rounding)</f>
        <v>18</v>
      </c>
      <c r="I50" s="6">
        <f>ROUND(EXP('Random Numbers'!F49)/2.5*Averages!$I49+(1-'Random Numbers'!F49^0.5)*VLOOKUP($D50,Averages!$H$113:$K$117,2,0),Proj_Rounding)</f>
        <v>18</v>
      </c>
      <c r="J50" s="6">
        <f>ROUND(EXP('Random Numbers'!G49)/2.5*Averages!$I49+(1-'Random Numbers'!G49^0.5)*VLOOKUP($D50,Averages!$H$113:$K$117,2,0),Proj_Rounding)</f>
        <v>19</v>
      </c>
      <c r="K50" s="6">
        <f>ROUND(EXP('Random Numbers'!H49)/2.5*Averages!$I49+(1-'Random Numbers'!H49^0.5)*VLOOKUP($D50,Averages!$H$113:$K$117,2,0),Proj_Rounding)</f>
        <v>18</v>
      </c>
      <c r="L50" s="6">
        <f>ROUND(EXP('Random Numbers'!I49)/2.5*Averages!$I49+(1-'Random Numbers'!I49^0.5)*VLOOKUP($D50,Averages!$H$113:$K$117,2,0),Proj_Rounding)</f>
        <v>18</v>
      </c>
      <c r="M50" s="6">
        <f>ROUND(EXP('Random Numbers'!J49)/2.5*Averages!$I49+(1-'Random Numbers'!J49^0.5)*VLOOKUP($D50,Averages!$H$113:$K$117,2,0),Proj_Rounding)</f>
        <v>20</v>
      </c>
      <c r="N50" s="6">
        <f>ROUND(EXP('Random Numbers'!K49)/2.5*Averages!$I49+(1-'Random Numbers'!K49^0.5)*VLOOKUP($D50,Averages!$H$113:$K$117,2,0),Proj_Rounding)</f>
        <v>19</v>
      </c>
      <c r="O50" s="6">
        <f>ROUND(EXP('Random Numbers'!L49)/2.5*Averages!$I49+(1-'Random Numbers'!L49^0.5)*VLOOKUP($D50,Averages!$H$113:$K$117,2,0),Proj_Rounding)</f>
        <v>19</v>
      </c>
      <c r="P50" s="6">
        <f>ROUND(EXP('Random Numbers'!M49)/2.5*Averages!$I49+(1-'Random Numbers'!M49^0.5)*VLOOKUP($D50,Averages!$H$113:$K$117,2,0),Proj_Rounding)</f>
        <v>20</v>
      </c>
      <c r="Q50" s="6">
        <f>ROUND(EXP('Random Numbers'!N49)/2.5*Averages!$I49+(1-'Random Numbers'!N49^0.5)*VLOOKUP($D50,Averages!$H$113:$K$117,2,0),Proj_Rounding)</f>
        <v>18</v>
      </c>
      <c r="R50" s="6">
        <f>ROUND(EXP('Random Numbers'!O49)/2.5*Averages!$I49+(1-'Random Numbers'!O49^0.5)*VLOOKUP($D50,Averages!$H$113:$K$117,2,0),Proj_Rounding)</f>
        <v>19</v>
      </c>
      <c r="S50" s="6">
        <f>ROUND(EXP('Random Numbers'!P49)/2.5*Averages!$I49+(1-'Random Numbers'!P49^0.5)*VLOOKUP($D50,Averages!$H$113:$K$117,2,0),Proj_Rounding)</f>
        <v>20</v>
      </c>
      <c r="T50" s="6">
        <f>ROUND(EXP('Random Numbers'!Q49)/2.5*Averages!$I49+(1-'Random Numbers'!Q49^0.5)*VLOOKUP($D50,Averages!$H$113:$K$117,2,0),Proj_Rounding)</f>
        <v>19</v>
      </c>
      <c r="U50" s="6">
        <f>ROUND(EXP('Random Numbers'!R49)/2.5*Averages!$I49+(1-'Random Numbers'!R49^0.5)*VLOOKUP($D50,Averages!$H$113:$K$117,2,0),Proj_Rounding)</f>
        <v>22</v>
      </c>
      <c r="V50" s="6">
        <f>ROUND(EXP('Random Numbers'!S49)/2.5*Averages!$I49+(1-'Random Numbers'!S49^0.5)*VLOOKUP($D50,Averages!$H$113:$K$117,2,0),Proj_Rounding)</f>
        <v>18</v>
      </c>
      <c r="W50" s="6">
        <f>ROUND(EXP('Random Numbers'!T49)/2.5*Averages!$I49+(1-'Random Numbers'!T49^0.5)*VLOOKUP($D50,Averages!$H$113:$K$117,2,0),Proj_Rounding)</f>
        <v>19</v>
      </c>
      <c r="X50" s="6">
        <f>ROUND(EXP('Random Numbers'!U49)/2.5*Averages!$I49+(1-'Random Numbers'!U49^0.5)*VLOOKUP($D50,Averages!$H$113:$K$117,2,0),Proj_Rounding)</f>
        <v>18</v>
      </c>
      <c r="Y50" s="6">
        <f>ROUND(EXP('Random Numbers'!V49)/2.5*Averages!$I49+(1-'Random Numbers'!V49^0.5)*VLOOKUP($D50,Averages!$H$113:$K$117,2,0),Proj_Rounding)</f>
        <v>18</v>
      </c>
      <c r="Z50" s="6">
        <f>ROUND(EXP('Random Numbers'!W49)/2.5*Averages!$I49+(1-'Random Numbers'!W49^0.5)*VLOOKUP($D50,Averages!$H$113:$K$117,2,0),Proj_Rounding)</f>
        <v>18</v>
      </c>
      <c r="AA50" s="6">
        <f>ROUND(EXP('Random Numbers'!X49)/2.5*Averages!$I49+(1-'Random Numbers'!X49^0.5)*VLOOKUP($D50,Averages!$H$113:$K$117,2,0),Proj_Rounding)</f>
        <v>18</v>
      </c>
      <c r="AB50" s="6">
        <f>ROUND(EXP('Random Numbers'!Y49)/2.5*Averages!$I49+(1-'Random Numbers'!Y49^0.5)*VLOOKUP($D50,Averages!$H$113:$K$117,2,0),Proj_Rounding)</f>
        <v>21</v>
      </c>
      <c r="AC50" s="49">
        <f>ROUND(EXP('Random Numbers'!Z49)/2.5*Averages!$I49+(1-'Random Numbers'!Z49^0.5)*VLOOKUP($D50,Averages!$H$113:$K$117,2,0),Proj_Rounding)</f>
        <v>18</v>
      </c>
      <c r="AD50" s="69">
        <f t="shared" si="0"/>
        <v>475</v>
      </c>
    </row>
    <row r="51" spans="2:30" ht="15" customHeight="1" x14ac:dyDescent="0.35">
      <c r="B51" s="32" t="s">
        <v>26</v>
      </c>
      <c r="C51" s="51" t="s">
        <v>79</v>
      </c>
      <c r="D51" s="6" t="s">
        <v>8</v>
      </c>
      <c r="E51" s="6">
        <f>ROUND(EXP('Random Numbers'!B50)/2.5*Averages!$I50+(1-'Random Numbers'!B50^0.5)*VLOOKUP($D51,Averages!$H$113:$K$117,2,0),Proj_Rounding)</f>
        <v>12</v>
      </c>
      <c r="F51" s="6">
        <f>ROUND(EXP('Random Numbers'!C50)/2.5*Averages!$I50+(1-'Random Numbers'!C50^0.5)*VLOOKUP($D51,Averages!$H$113:$K$117,2,0),Proj_Rounding)</f>
        <v>16</v>
      </c>
      <c r="G51" s="6">
        <f>ROUND(EXP('Random Numbers'!D50)/2.5*Averages!$I50+(1-'Random Numbers'!D50^0.5)*VLOOKUP($D51,Averages!$H$113:$K$117,2,0),Proj_Rounding)</f>
        <v>12</v>
      </c>
      <c r="H51" s="6">
        <f>ROUND(EXP('Random Numbers'!E50)/2.5*Averages!$I50+(1-'Random Numbers'!E50^0.5)*VLOOKUP($D51,Averages!$H$113:$K$117,2,0),Proj_Rounding)</f>
        <v>11</v>
      </c>
      <c r="I51" s="6">
        <f>ROUND(EXP('Random Numbers'!F50)/2.5*Averages!$I50+(1-'Random Numbers'!F50^0.5)*VLOOKUP($D51,Averages!$H$113:$K$117,2,0),Proj_Rounding)</f>
        <v>18</v>
      </c>
      <c r="J51" s="6">
        <f>ROUND(EXP('Random Numbers'!G50)/2.5*Averages!$I50+(1-'Random Numbers'!G50^0.5)*VLOOKUP($D51,Averages!$H$113:$K$117,2,0),Proj_Rounding)</f>
        <v>11</v>
      </c>
      <c r="K51" s="6">
        <f>ROUND(EXP('Random Numbers'!H50)/2.5*Averages!$I50+(1-'Random Numbers'!H50^0.5)*VLOOKUP($D51,Averages!$H$113:$K$117,2,0),Proj_Rounding)</f>
        <v>12</v>
      </c>
      <c r="L51" s="6">
        <f>ROUND(EXP('Random Numbers'!I50)/2.5*Averages!$I50+(1-'Random Numbers'!I50^0.5)*VLOOKUP($D51,Averages!$H$113:$K$117,2,0),Proj_Rounding)</f>
        <v>12</v>
      </c>
      <c r="M51" s="6">
        <f>ROUND(EXP('Random Numbers'!J50)/2.5*Averages!$I50+(1-'Random Numbers'!J50^0.5)*VLOOKUP($D51,Averages!$H$113:$K$117,2,0),Proj_Rounding)</f>
        <v>16</v>
      </c>
      <c r="N51" s="6">
        <f>ROUND(EXP('Random Numbers'!K50)/2.5*Averages!$I50+(1-'Random Numbers'!K50^0.5)*VLOOKUP($D51,Averages!$H$113:$K$117,2,0),Proj_Rounding)</f>
        <v>12</v>
      </c>
      <c r="O51" s="6">
        <f>ROUND(EXP('Random Numbers'!L50)/2.5*Averages!$I50+(1-'Random Numbers'!L50^0.5)*VLOOKUP($D51,Averages!$H$113:$K$117,2,0),Proj_Rounding)</f>
        <v>11</v>
      </c>
      <c r="P51" s="6">
        <f>ROUND(EXP('Random Numbers'!M50)/2.5*Averages!$I50+(1-'Random Numbers'!M50^0.5)*VLOOKUP($D51,Averages!$H$113:$K$117,2,0),Proj_Rounding)</f>
        <v>13</v>
      </c>
      <c r="Q51" s="6">
        <f>ROUND(EXP('Random Numbers'!N50)/2.5*Averages!$I50+(1-'Random Numbers'!N50^0.5)*VLOOKUP($D51,Averages!$H$113:$K$117,2,0),Proj_Rounding)</f>
        <v>11</v>
      </c>
      <c r="R51" s="6">
        <f>ROUND(EXP('Random Numbers'!O50)/2.5*Averages!$I50+(1-'Random Numbers'!O50^0.5)*VLOOKUP($D51,Averages!$H$113:$K$117,2,0),Proj_Rounding)</f>
        <v>13</v>
      </c>
      <c r="S51" s="6">
        <f>ROUND(EXP('Random Numbers'!P50)/2.5*Averages!$I50+(1-'Random Numbers'!P50^0.5)*VLOOKUP($D51,Averages!$H$113:$K$117,2,0),Proj_Rounding)</f>
        <v>12</v>
      </c>
      <c r="T51" s="6">
        <f>ROUND(EXP('Random Numbers'!Q50)/2.5*Averages!$I50+(1-'Random Numbers'!Q50^0.5)*VLOOKUP($D51,Averages!$H$113:$K$117,2,0),Proj_Rounding)</f>
        <v>12</v>
      </c>
      <c r="U51" s="6">
        <f>ROUND(EXP('Random Numbers'!R50)/2.5*Averages!$I50+(1-'Random Numbers'!R50^0.5)*VLOOKUP($D51,Averages!$H$113:$K$117,2,0),Proj_Rounding)</f>
        <v>14</v>
      </c>
      <c r="V51" s="6">
        <f>ROUND(EXP('Random Numbers'!S50)/2.5*Averages!$I50+(1-'Random Numbers'!S50^0.5)*VLOOKUP($D51,Averages!$H$113:$K$117,2,0),Proj_Rounding)</f>
        <v>13</v>
      </c>
      <c r="W51" s="6">
        <f>ROUND(EXP('Random Numbers'!T50)/2.5*Averages!$I50+(1-'Random Numbers'!T50^0.5)*VLOOKUP($D51,Averages!$H$113:$K$117,2,0),Proj_Rounding)</f>
        <v>11</v>
      </c>
      <c r="X51" s="6">
        <f>ROUND(EXP('Random Numbers'!U50)/2.5*Averages!$I50+(1-'Random Numbers'!U50^0.5)*VLOOKUP($D51,Averages!$H$113:$K$117,2,0),Proj_Rounding)</f>
        <v>12</v>
      </c>
      <c r="Y51" s="6">
        <f>ROUND(EXP('Random Numbers'!V50)/2.5*Averages!$I50+(1-'Random Numbers'!V50^0.5)*VLOOKUP($D51,Averages!$H$113:$K$117,2,0),Proj_Rounding)</f>
        <v>11</v>
      </c>
      <c r="Z51" s="6">
        <f>ROUND(EXP('Random Numbers'!W50)/2.5*Averages!$I50+(1-'Random Numbers'!W50^0.5)*VLOOKUP($D51,Averages!$H$113:$K$117,2,0),Proj_Rounding)</f>
        <v>11</v>
      </c>
      <c r="AA51" s="6">
        <f>ROUND(EXP('Random Numbers'!X50)/2.5*Averages!$I50+(1-'Random Numbers'!X50^0.5)*VLOOKUP($D51,Averages!$H$113:$K$117,2,0),Proj_Rounding)</f>
        <v>12</v>
      </c>
      <c r="AB51" s="6">
        <f>ROUND(EXP('Random Numbers'!Y50)/2.5*Averages!$I50+(1-'Random Numbers'!Y50^0.5)*VLOOKUP($D51,Averages!$H$113:$K$117,2,0),Proj_Rounding)</f>
        <v>14</v>
      </c>
      <c r="AC51" s="49">
        <f>ROUND(EXP('Random Numbers'!Z50)/2.5*Averages!$I50+(1-'Random Numbers'!Z50^0.5)*VLOOKUP($D51,Averages!$H$113:$K$117,2,0),Proj_Rounding)</f>
        <v>13</v>
      </c>
      <c r="AD51" s="69">
        <f t="shared" si="0"/>
        <v>315</v>
      </c>
    </row>
    <row r="52" spans="2:30" ht="15" customHeight="1" x14ac:dyDescent="0.35">
      <c r="B52" s="32" t="s">
        <v>26</v>
      </c>
      <c r="C52" s="51" t="s">
        <v>80</v>
      </c>
      <c r="D52" s="6" t="s">
        <v>9</v>
      </c>
      <c r="E52" s="6">
        <f>ROUND(EXP('Random Numbers'!B51)/2.5*Averages!$I51+(1-'Random Numbers'!B51^0.5)*VLOOKUP($D52,Averages!$H$113:$K$117,2,0),Proj_Rounding)</f>
        <v>67</v>
      </c>
      <c r="F52" s="6">
        <f>ROUND(EXP('Random Numbers'!C51)/2.5*Averages!$I51+(1-'Random Numbers'!C51^0.5)*VLOOKUP($D52,Averages!$H$113:$K$117,2,0),Proj_Rounding)</f>
        <v>59</v>
      </c>
      <c r="G52" s="6">
        <f>ROUND(EXP('Random Numbers'!D51)/2.5*Averages!$I51+(1-'Random Numbers'!D51^0.5)*VLOOKUP($D52,Averages!$H$113:$K$117,2,0),Proj_Rounding)</f>
        <v>63</v>
      </c>
      <c r="H52" s="6">
        <f>ROUND(EXP('Random Numbers'!E51)/2.5*Averages!$I51+(1-'Random Numbers'!E51^0.5)*VLOOKUP($D52,Averages!$H$113:$K$117,2,0),Proj_Rounding)</f>
        <v>67</v>
      </c>
      <c r="I52" s="6">
        <f>ROUND(EXP('Random Numbers'!F51)/2.5*Averages!$I51+(1-'Random Numbers'!F51^0.5)*VLOOKUP($D52,Averages!$H$113:$K$117,2,0),Proj_Rounding)</f>
        <v>61</v>
      </c>
      <c r="J52" s="6">
        <f>ROUND(EXP('Random Numbers'!G51)/2.5*Averages!$I51+(1-'Random Numbers'!G51^0.5)*VLOOKUP($D52,Averages!$H$113:$K$117,2,0),Proj_Rounding)</f>
        <v>62</v>
      </c>
      <c r="K52" s="6">
        <f>ROUND(EXP('Random Numbers'!H51)/2.5*Averages!$I51+(1-'Random Numbers'!H51^0.5)*VLOOKUP($D52,Averages!$H$113:$K$117,2,0),Proj_Rounding)</f>
        <v>63</v>
      </c>
      <c r="L52" s="6">
        <f>ROUND(EXP('Random Numbers'!I51)/2.5*Averages!$I51+(1-'Random Numbers'!I51^0.5)*VLOOKUP($D52,Averages!$H$113:$K$117,2,0),Proj_Rounding)</f>
        <v>62</v>
      </c>
      <c r="M52" s="6">
        <f>ROUND(EXP('Random Numbers'!J51)/2.5*Averages!$I51+(1-'Random Numbers'!J51^0.5)*VLOOKUP($D52,Averages!$H$113:$K$117,2,0),Proj_Rounding)</f>
        <v>70</v>
      </c>
      <c r="N52" s="6">
        <f>ROUND(EXP('Random Numbers'!K51)/2.5*Averages!$I51+(1-'Random Numbers'!K51^0.5)*VLOOKUP($D52,Averages!$H$113:$K$117,2,0),Proj_Rounding)</f>
        <v>59</v>
      </c>
      <c r="O52" s="6">
        <f>ROUND(EXP('Random Numbers'!L51)/2.5*Averages!$I51+(1-'Random Numbers'!L51^0.5)*VLOOKUP($D52,Averages!$H$113:$K$117,2,0),Proj_Rounding)</f>
        <v>60</v>
      </c>
      <c r="P52" s="6">
        <f>ROUND(EXP('Random Numbers'!M51)/2.5*Averages!$I51+(1-'Random Numbers'!M51^0.5)*VLOOKUP($D52,Averages!$H$113:$K$117,2,0),Proj_Rounding)</f>
        <v>59</v>
      </c>
      <c r="Q52" s="6">
        <f>ROUND(EXP('Random Numbers'!N51)/2.5*Averages!$I51+(1-'Random Numbers'!N51^0.5)*VLOOKUP($D52,Averages!$H$113:$K$117,2,0),Proj_Rounding)</f>
        <v>70</v>
      </c>
      <c r="R52" s="6">
        <f>ROUND(EXP('Random Numbers'!O51)/2.5*Averages!$I51+(1-'Random Numbers'!O51^0.5)*VLOOKUP($D52,Averages!$H$113:$K$117,2,0),Proj_Rounding)</f>
        <v>65</v>
      </c>
      <c r="S52" s="6">
        <f>ROUND(EXP('Random Numbers'!P51)/2.5*Averages!$I51+(1-'Random Numbers'!P51^0.5)*VLOOKUP($D52,Averages!$H$113:$K$117,2,0),Proj_Rounding)</f>
        <v>59</v>
      </c>
      <c r="T52" s="6">
        <f>ROUND(EXP('Random Numbers'!Q51)/2.5*Averages!$I51+(1-'Random Numbers'!Q51^0.5)*VLOOKUP($D52,Averages!$H$113:$K$117,2,0),Proj_Rounding)</f>
        <v>62</v>
      </c>
      <c r="U52" s="6">
        <f>ROUND(EXP('Random Numbers'!R51)/2.5*Averages!$I51+(1-'Random Numbers'!R51^0.5)*VLOOKUP($D52,Averages!$H$113:$K$117,2,0),Proj_Rounding)</f>
        <v>70</v>
      </c>
      <c r="V52" s="6">
        <f>ROUND(EXP('Random Numbers'!S51)/2.5*Averages!$I51+(1-'Random Numbers'!S51^0.5)*VLOOKUP($D52,Averages!$H$113:$K$117,2,0),Proj_Rounding)</f>
        <v>60</v>
      </c>
      <c r="W52" s="6">
        <f>ROUND(EXP('Random Numbers'!T51)/2.5*Averages!$I51+(1-'Random Numbers'!T51^0.5)*VLOOKUP($D52,Averages!$H$113:$K$117,2,0),Proj_Rounding)</f>
        <v>63</v>
      </c>
      <c r="X52" s="6">
        <f>ROUND(EXP('Random Numbers'!U51)/2.5*Averages!$I51+(1-'Random Numbers'!U51^0.5)*VLOOKUP($D52,Averages!$H$113:$K$117,2,0),Proj_Rounding)</f>
        <v>76</v>
      </c>
      <c r="Y52" s="6">
        <f>ROUND(EXP('Random Numbers'!V51)/2.5*Averages!$I51+(1-'Random Numbers'!V51^0.5)*VLOOKUP($D52,Averages!$H$113:$K$117,2,0),Proj_Rounding)</f>
        <v>59</v>
      </c>
      <c r="Z52" s="6">
        <f>ROUND(EXP('Random Numbers'!W51)/2.5*Averages!$I51+(1-'Random Numbers'!W51^0.5)*VLOOKUP($D52,Averages!$H$113:$K$117,2,0),Proj_Rounding)</f>
        <v>60</v>
      </c>
      <c r="AA52" s="6">
        <f>ROUND(EXP('Random Numbers'!X51)/2.5*Averages!$I51+(1-'Random Numbers'!X51^0.5)*VLOOKUP($D52,Averages!$H$113:$K$117,2,0),Proj_Rounding)</f>
        <v>69</v>
      </c>
      <c r="AB52" s="6">
        <f>ROUND(EXP('Random Numbers'!Y51)/2.5*Averages!$I51+(1-'Random Numbers'!Y51^0.5)*VLOOKUP($D52,Averages!$H$113:$K$117,2,0),Proj_Rounding)</f>
        <v>60</v>
      </c>
      <c r="AC52" s="49">
        <f>ROUND(EXP('Random Numbers'!Z51)/2.5*Averages!$I51+(1-'Random Numbers'!Z51^0.5)*VLOOKUP($D52,Averages!$H$113:$K$117,2,0),Proj_Rounding)</f>
        <v>65</v>
      </c>
      <c r="AD52" s="69">
        <f t="shared" si="0"/>
        <v>1590</v>
      </c>
    </row>
    <row r="53" spans="2:30" ht="15" customHeight="1" x14ac:dyDescent="0.35">
      <c r="B53" s="32" t="s">
        <v>26</v>
      </c>
      <c r="C53" s="51" t="s">
        <v>81</v>
      </c>
      <c r="D53" s="6" t="s">
        <v>9</v>
      </c>
      <c r="E53" s="6">
        <f>ROUND(EXP('Random Numbers'!B52)/2.5*Averages!$I52+(1-'Random Numbers'!B52^0.5)*VLOOKUP($D53,Averages!$H$113:$K$117,2,0),Proj_Rounding)</f>
        <v>64</v>
      </c>
      <c r="F53" s="6">
        <f>ROUND(EXP('Random Numbers'!C52)/2.5*Averages!$I52+(1-'Random Numbers'!C52^0.5)*VLOOKUP($D53,Averages!$H$113:$K$117,2,0),Proj_Rounding)</f>
        <v>35</v>
      </c>
      <c r="G53" s="6">
        <f>ROUND(EXP('Random Numbers'!D52)/2.5*Averages!$I52+(1-'Random Numbers'!D52^0.5)*VLOOKUP($D53,Averages!$H$113:$K$117,2,0),Proj_Rounding)</f>
        <v>35</v>
      </c>
      <c r="H53" s="6">
        <f>ROUND(EXP('Random Numbers'!E52)/2.5*Averages!$I52+(1-'Random Numbers'!E52^0.5)*VLOOKUP($D53,Averages!$H$113:$K$117,2,0),Proj_Rounding)</f>
        <v>32</v>
      </c>
      <c r="I53" s="6">
        <f>ROUND(EXP('Random Numbers'!F52)/2.5*Averages!$I52+(1-'Random Numbers'!F52^0.5)*VLOOKUP($D53,Averages!$H$113:$K$117,2,0),Proj_Rounding)</f>
        <v>50</v>
      </c>
      <c r="J53" s="6">
        <f>ROUND(EXP('Random Numbers'!G52)/2.5*Averages!$I52+(1-'Random Numbers'!G52^0.5)*VLOOKUP($D53,Averages!$H$113:$K$117,2,0),Proj_Rounding)</f>
        <v>35</v>
      </c>
      <c r="K53" s="6">
        <f>ROUND(EXP('Random Numbers'!H52)/2.5*Averages!$I52+(1-'Random Numbers'!H52^0.5)*VLOOKUP($D53,Averages!$H$113:$K$117,2,0),Proj_Rounding)</f>
        <v>32</v>
      </c>
      <c r="L53" s="6">
        <f>ROUND(EXP('Random Numbers'!I52)/2.5*Averages!$I52+(1-'Random Numbers'!I52^0.5)*VLOOKUP($D53,Averages!$H$113:$K$117,2,0),Proj_Rounding)</f>
        <v>33</v>
      </c>
      <c r="M53" s="6">
        <f>ROUND(EXP('Random Numbers'!J52)/2.5*Averages!$I52+(1-'Random Numbers'!J52^0.5)*VLOOKUP($D53,Averages!$H$113:$K$117,2,0),Proj_Rounding)</f>
        <v>33</v>
      </c>
      <c r="N53" s="6">
        <f>ROUND(EXP('Random Numbers'!K52)/2.5*Averages!$I52+(1-'Random Numbers'!K52^0.5)*VLOOKUP($D53,Averages!$H$113:$K$117,2,0),Proj_Rounding)</f>
        <v>41</v>
      </c>
      <c r="O53" s="6">
        <f>ROUND(EXP('Random Numbers'!L52)/2.5*Averages!$I52+(1-'Random Numbers'!L52^0.5)*VLOOKUP($D53,Averages!$H$113:$K$117,2,0),Proj_Rounding)</f>
        <v>48</v>
      </c>
      <c r="P53" s="6">
        <f>ROUND(EXP('Random Numbers'!M52)/2.5*Averages!$I52+(1-'Random Numbers'!M52^0.5)*VLOOKUP($D53,Averages!$H$113:$K$117,2,0),Proj_Rounding)</f>
        <v>33</v>
      </c>
      <c r="Q53" s="6">
        <f>ROUND(EXP('Random Numbers'!N52)/2.5*Averages!$I52+(1-'Random Numbers'!N52^0.5)*VLOOKUP($D53,Averages!$H$113:$K$117,2,0),Proj_Rounding)</f>
        <v>52</v>
      </c>
      <c r="R53" s="6">
        <f>ROUND(EXP('Random Numbers'!O52)/2.5*Averages!$I52+(1-'Random Numbers'!O52^0.5)*VLOOKUP($D53,Averages!$H$113:$K$117,2,0),Proj_Rounding)</f>
        <v>38</v>
      </c>
      <c r="S53" s="6">
        <f>ROUND(EXP('Random Numbers'!P52)/2.5*Averages!$I52+(1-'Random Numbers'!P52^0.5)*VLOOKUP($D53,Averages!$H$113:$K$117,2,0),Proj_Rounding)</f>
        <v>61</v>
      </c>
      <c r="T53" s="6">
        <f>ROUND(EXP('Random Numbers'!Q52)/2.5*Averages!$I52+(1-'Random Numbers'!Q52^0.5)*VLOOKUP($D53,Averages!$H$113:$K$117,2,0),Proj_Rounding)</f>
        <v>36</v>
      </c>
      <c r="U53" s="6">
        <f>ROUND(EXP('Random Numbers'!R52)/2.5*Averages!$I52+(1-'Random Numbers'!R52^0.5)*VLOOKUP($D53,Averages!$H$113:$K$117,2,0),Proj_Rounding)</f>
        <v>39</v>
      </c>
      <c r="V53" s="6">
        <f>ROUND(EXP('Random Numbers'!S52)/2.5*Averages!$I52+(1-'Random Numbers'!S52^0.5)*VLOOKUP($D53,Averages!$H$113:$K$117,2,0),Proj_Rounding)</f>
        <v>34</v>
      </c>
      <c r="W53" s="6">
        <f>ROUND(EXP('Random Numbers'!T52)/2.5*Averages!$I52+(1-'Random Numbers'!T52^0.5)*VLOOKUP($D53,Averages!$H$113:$K$117,2,0),Proj_Rounding)</f>
        <v>56</v>
      </c>
      <c r="X53" s="6">
        <f>ROUND(EXP('Random Numbers'!U52)/2.5*Averages!$I52+(1-'Random Numbers'!U52^0.5)*VLOOKUP($D53,Averages!$H$113:$K$117,2,0),Proj_Rounding)</f>
        <v>33</v>
      </c>
      <c r="Y53" s="6">
        <f>ROUND(EXP('Random Numbers'!V52)/2.5*Averages!$I52+(1-'Random Numbers'!V52^0.5)*VLOOKUP($D53,Averages!$H$113:$K$117,2,0),Proj_Rounding)</f>
        <v>33</v>
      </c>
      <c r="Z53" s="6">
        <f>ROUND(EXP('Random Numbers'!W52)/2.5*Averages!$I52+(1-'Random Numbers'!W52^0.5)*VLOOKUP($D53,Averages!$H$113:$K$117,2,0),Proj_Rounding)</f>
        <v>32</v>
      </c>
      <c r="AA53" s="6">
        <f>ROUND(EXP('Random Numbers'!X52)/2.5*Averages!$I52+(1-'Random Numbers'!X52^0.5)*VLOOKUP($D53,Averages!$H$113:$K$117,2,0),Proj_Rounding)</f>
        <v>54</v>
      </c>
      <c r="AB53" s="6">
        <f>ROUND(EXP('Random Numbers'!Y52)/2.5*Averages!$I52+(1-'Random Numbers'!Y52^0.5)*VLOOKUP($D53,Averages!$H$113:$K$117,2,0),Proj_Rounding)</f>
        <v>32</v>
      </c>
      <c r="AC53" s="49">
        <f>ROUND(EXP('Random Numbers'!Z52)/2.5*Averages!$I52+(1-'Random Numbers'!Z52^0.5)*VLOOKUP($D53,Averages!$H$113:$K$117,2,0),Proj_Rounding)</f>
        <v>39</v>
      </c>
      <c r="AD53" s="69">
        <f t="shared" si="0"/>
        <v>1010</v>
      </c>
    </row>
    <row r="54" spans="2:30" ht="15" customHeight="1" x14ac:dyDescent="0.35">
      <c r="B54" s="32" t="s">
        <v>26</v>
      </c>
      <c r="C54" s="51" t="s">
        <v>82</v>
      </c>
      <c r="D54" s="6" t="s">
        <v>9</v>
      </c>
      <c r="E54" s="6">
        <f>ROUND(EXP('Random Numbers'!B53)/2.5*Averages!$I53+(1-'Random Numbers'!B53^0.5)*VLOOKUP($D54,Averages!$H$113:$K$117,2,0),Proj_Rounding)</f>
        <v>52</v>
      </c>
      <c r="F54" s="6">
        <f>ROUND(EXP('Random Numbers'!C53)/2.5*Averages!$I53+(1-'Random Numbers'!C53^0.5)*VLOOKUP($D54,Averages!$H$113:$K$117,2,0),Proj_Rounding)</f>
        <v>52</v>
      </c>
      <c r="G54" s="6">
        <f>ROUND(EXP('Random Numbers'!D53)/2.5*Averages!$I53+(1-'Random Numbers'!D53^0.5)*VLOOKUP($D54,Averages!$H$113:$K$117,2,0),Proj_Rounding)</f>
        <v>33</v>
      </c>
      <c r="H54" s="6">
        <f>ROUND(EXP('Random Numbers'!E53)/2.5*Averages!$I53+(1-'Random Numbers'!E53^0.5)*VLOOKUP($D54,Averages!$H$113:$K$117,2,0),Proj_Rounding)</f>
        <v>38</v>
      </c>
      <c r="I54" s="6">
        <f>ROUND(EXP('Random Numbers'!F53)/2.5*Averages!$I53+(1-'Random Numbers'!F53^0.5)*VLOOKUP($D54,Averages!$H$113:$K$117,2,0),Proj_Rounding)</f>
        <v>35</v>
      </c>
      <c r="J54" s="6">
        <f>ROUND(EXP('Random Numbers'!G53)/2.5*Averages!$I53+(1-'Random Numbers'!G53^0.5)*VLOOKUP($D54,Averages!$H$113:$K$117,2,0),Proj_Rounding)</f>
        <v>37</v>
      </c>
      <c r="K54" s="6">
        <f>ROUND(EXP('Random Numbers'!H53)/2.5*Averages!$I53+(1-'Random Numbers'!H53^0.5)*VLOOKUP($D54,Averages!$H$113:$K$117,2,0),Proj_Rounding)</f>
        <v>32</v>
      </c>
      <c r="L54" s="6">
        <f>ROUND(EXP('Random Numbers'!I53)/2.5*Averages!$I53+(1-'Random Numbers'!I53^0.5)*VLOOKUP($D54,Averages!$H$113:$K$117,2,0),Proj_Rounding)</f>
        <v>47</v>
      </c>
      <c r="M54" s="6">
        <f>ROUND(EXP('Random Numbers'!J53)/2.5*Averages!$I53+(1-'Random Numbers'!J53^0.5)*VLOOKUP($D54,Averages!$H$113:$K$117,2,0),Proj_Rounding)</f>
        <v>41</v>
      </c>
      <c r="N54" s="6">
        <f>ROUND(EXP('Random Numbers'!K53)/2.5*Averages!$I53+(1-'Random Numbers'!K53^0.5)*VLOOKUP($D54,Averages!$H$113:$K$117,2,0),Proj_Rounding)</f>
        <v>37</v>
      </c>
      <c r="O54" s="6">
        <f>ROUND(EXP('Random Numbers'!L53)/2.5*Averages!$I53+(1-'Random Numbers'!L53^0.5)*VLOOKUP($D54,Averages!$H$113:$K$117,2,0),Proj_Rounding)</f>
        <v>34</v>
      </c>
      <c r="P54" s="6">
        <f>ROUND(EXP('Random Numbers'!M53)/2.5*Averages!$I53+(1-'Random Numbers'!M53^0.5)*VLOOKUP($D54,Averages!$H$113:$K$117,2,0),Proj_Rounding)</f>
        <v>32</v>
      </c>
      <c r="Q54" s="6">
        <f>ROUND(EXP('Random Numbers'!N53)/2.5*Averages!$I53+(1-'Random Numbers'!N53^0.5)*VLOOKUP($D54,Averages!$H$113:$K$117,2,0),Proj_Rounding)</f>
        <v>33</v>
      </c>
      <c r="R54" s="6">
        <f>ROUND(EXP('Random Numbers'!O53)/2.5*Averages!$I53+(1-'Random Numbers'!O53^0.5)*VLOOKUP($D54,Averages!$H$113:$K$117,2,0),Proj_Rounding)</f>
        <v>34</v>
      </c>
      <c r="S54" s="6">
        <f>ROUND(EXP('Random Numbers'!P53)/2.5*Averages!$I53+(1-'Random Numbers'!P53^0.5)*VLOOKUP($D54,Averages!$H$113:$K$117,2,0),Proj_Rounding)</f>
        <v>33</v>
      </c>
      <c r="T54" s="6">
        <f>ROUND(EXP('Random Numbers'!Q53)/2.5*Averages!$I53+(1-'Random Numbers'!Q53^0.5)*VLOOKUP($D54,Averages!$H$113:$K$117,2,0),Proj_Rounding)</f>
        <v>33</v>
      </c>
      <c r="U54" s="6">
        <f>ROUND(EXP('Random Numbers'!R53)/2.5*Averages!$I53+(1-'Random Numbers'!R53^0.5)*VLOOKUP($D54,Averages!$H$113:$K$117,2,0),Proj_Rounding)</f>
        <v>38</v>
      </c>
      <c r="V54" s="6">
        <f>ROUND(EXP('Random Numbers'!S53)/2.5*Averages!$I53+(1-'Random Numbers'!S53^0.5)*VLOOKUP($D54,Averages!$H$113:$K$117,2,0),Proj_Rounding)</f>
        <v>36</v>
      </c>
      <c r="W54" s="6">
        <f>ROUND(EXP('Random Numbers'!T53)/2.5*Averages!$I53+(1-'Random Numbers'!T53^0.5)*VLOOKUP($D54,Averages!$H$113:$K$117,2,0),Proj_Rounding)</f>
        <v>32</v>
      </c>
      <c r="X54" s="6">
        <f>ROUND(EXP('Random Numbers'!U53)/2.5*Averages!$I53+(1-'Random Numbers'!U53^0.5)*VLOOKUP($D54,Averages!$H$113:$K$117,2,0),Proj_Rounding)</f>
        <v>42</v>
      </c>
      <c r="Y54" s="6">
        <f>ROUND(EXP('Random Numbers'!V53)/2.5*Averages!$I53+(1-'Random Numbers'!V53^0.5)*VLOOKUP($D54,Averages!$H$113:$K$117,2,0),Proj_Rounding)</f>
        <v>41</v>
      </c>
      <c r="Z54" s="6">
        <f>ROUND(EXP('Random Numbers'!W53)/2.5*Averages!$I53+(1-'Random Numbers'!W53^0.5)*VLOOKUP($D54,Averages!$H$113:$K$117,2,0),Proj_Rounding)</f>
        <v>40</v>
      </c>
      <c r="AA54" s="6">
        <f>ROUND(EXP('Random Numbers'!X53)/2.5*Averages!$I53+(1-'Random Numbers'!X53^0.5)*VLOOKUP($D54,Averages!$H$113:$K$117,2,0),Proj_Rounding)</f>
        <v>33</v>
      </c>
      <c r="AB54" s="6">
        <f>ROUND(EXP('Random Numbers'!Y53)/2.5*Averages!$I53+(1-'Random Numbers'!Y53^0.5)*VLOOKUP($D54,Averages!$H$113:$K$117,2,0),Proj_Rounding)</f>
        <v>64</v>
      </c>
      <c r="AC54" s="49">
        <f>ROUND(EXP('Random Numbers'!Z53)/2.5*Averages!$I53+(1-'Random Numbers'!Z53^0.5)*VLOOKUP($D54,Averages!$H$113:$K$117,2,0),Proj_Rounding)</f>
        <v>34</v>
      </c>
      <c r="AD54" s="69">
        <f t="shared" si="0"/>
        <v>963</v>
      </c>
    </row>
    <row r="55" spans="2:30" ht="15" customHeight="1" x14ac:dyDescent="0.35">
      <c r="B55" s="32" t="s">
        <v>26</v>
      </c>
      <c r="C55" s="51" t="s">
        <v>83</v>
      </c>
      <c r="D55" s="6" t="s">
        <v>9</v>
      </c>
      <c r="E55" s="6">
        <f>ROUND(EXP('Random Numbers'!B54)/2.5*Averages!$I54+(1-'Random Numbers'!B54^0.5)*VLOOKUP($D55,Averages!$H$113:$K$117,2,0),Proj_Rounding)</f>
        <v>51</v>
      </c>
      <c r="F55" s="6">
        <f>ROUND(EXP('Random Numbers'!C54)/2.5*Averages!$I54+(1-'Random Numbers'!C54^0.5)*VLOOKUP($D55,Averages!$H$113:$K$117,2,0),Proj_Rounding)</f>
        <v>50</v>
      </c>
      <c r="G55" s="6">
        <f>ROUND(EXP('Random Numbers'!D54)/2.5*Averages!$I54+(1-'Random Numbers'!D54^0.5)*VLOOKUP($D55,Averages!$H$113:$K$117,2,0),Proj_Rounding)</f>
        <v>50</v>
      </c>
      <c r="H55" s="6">
        <f>ROUND(EXP('Random Numbers'!E54)/2.5*Averages!$I54+(1-'Random Numbers'!E54^0.5)*VLOOKUP($D55,Averages!$H$113:$K$117,2,0),Proj_Rounding)</f>
        <v>51</v>
      </c>
      <c r="I55" s="6">
        <f>ROUND(EXP('Random Numbers'!F54)/2.5*Averages!$I54+(1-'Random Numbers'!F54^0.5)*VLOOKUP($D55,Averages!$H$113:$K$117,2,0),Proj_Rounding)</f>
        <v>52</v>
      </c>
      <c r="J55" s="6">
        <f>ROUND(EXP('Random Numbers'!G54)/2.5*Averages!$I54+(1-'Random Numbers'!G54^0.5)*VLOOKUP($D55,Averages!$H$113:$K$117,2,0),Proj_Rounding)</f>
        <v>49</v>
      </c>
      <c r="K55" s="6">
        <f>ROUND(EXP('Random Numbers'!H54)/2.5*Averages!$I54+(1-'Random Numbers'!H54^0.5)*VLOOKUP($D55,Averages!$H$113:$K$117,2,0),Proj_Rounding)</f>
        <v>57</v>
      </c>
      <c r="L55" s="6">
        <f>ROUND(EXP('Random Numbers'!I54)/2.5*Averages!$I54+(1-'Random Numbers'!I54^0.5)*VLOOKUP($D55,Averages!$H$113:$K$117,2,0),Proj_Rounding)</f>
        <v>51</v>
      </c>
      <c r="M55" s="6">
        <f>ROUND(EXP('Random Numbers'!J54)/2.5*Averages!$I54+(1-'Random Numbers'!J54^0.5)*VLOOKUP($D55,Averages!$H$113:$K$117,2,0),Proj_Rounding)</f>
        <v>49</v>
      </c>
      <c r="N55" s="6">
        <f>ROUND(EXP('Random Numbers'!K54)/2.5*Averages!$I54+(1-'Random Numbers'!K54^0.5)*VLOOKUP($D55,Averages!$H$113:$K$117,2,0),Proj_Rounding)</f>
        <v>50</v>
      </c>
      <c r="O55" s="6">
        <f>ROUND(EXP('Random Numbers'!L54)/2.5*Averages!$I54+(1-'Random Numbers'!L54^0.5)*VLOOKUP($D55,Averages!$H$113:$K$117,2,0),Proj_Rounding)</f>
        <v>50</v>
      </c>
      <c r="P55" s="6">
        <f>ROUND(EXP('Random Numbers'!M54)/2.5*Averages!$I54+(1-'Random Numbers'!M54^0.5)*VLOOKUP($D55,Averages!$H$113:$K$117,2,0),Proj_Rounding)</f>
        <v>61</v>
      </c>
      <c r="Q55" s="6">
        <f>ROUND(EXP('Random Numbers'!N54)/2.5*Averages!$I54+(1-'Random Numbers'!N54^0.5)*VLOOKUP($D55,Averages!$H$113:$K$117,2,0),Proj_Rounding)</f>
        <v>50</v>
      </c>
      <c r="R55" s="6">
        <f>ROUND(EXP('Random Numbers'!O54)/2.5*Averages!$I54+(1-'Random Numbers'!O54^0.5)*VLOOKUP($D55,Averages!$H$113:$K$117,2,0),Proj_Rounding)</f>
        <v>61</v>
      </c>
      <c r="S55" s="6">
        <f>ROUND(EXP('Random Numbers'!P54)/2.5*Averages!$I54+(1-'Random Numbers'!P54^0.5)*VLOOKUP($D55,Averages!$H$113:$K$117,2,0),Proj_Rounding)</f>
        <v>52</v>
      </c>
      <c r="T55" s="6">
        <f>ROUND(EXP('Random Numbers'!Q54)/2.5*Averages!$I54+(1-'Random Numbers'!Q54^0.5)*VLOOKUP($D55,Averages!$H$113:$K$117,2,0),Proj_Rounding)</f>
        <v>50</v>
      </c>
      <c r="U55" s="6">
        <f>ROUND(EXP('Random Numbers'!R54)/2.5*Averages!$I54+(1-'Random Numbers'!R54^0.5)*VLOOKUP($D55,Averages!$H$113:$K$117,2,0),Proj_Rounding)</f>
        <v>56</v>
      </c>
      <c r="V55" s="6">
        <f>ROUND(EXP('Random Numbers'!S54)/2.5*Averages!$I54+(1-'Random Numbers'!S54^0.5)*VLOOKUP($D55,Averages!$H$113:$K$117,2,0),Proj_Rounding)</f>
        <v>50</v>
      </c>
      <c r="W55" s="6">
        <f>ROUND(EXP('Random Numbers'!T54)/2.5*Averages!$I54+(1-'Random Numbers'!T54^0.5)*VLOOKUP($D55,Averages!$H$113:$K$117,2,0),Proj_Rounding)</f>
        <v>53</v>
      </c>
      <c r="X55" s="6">
        <f>ROUND(EXP('Random Numbers'!U54)/2.5*Averages!$I54+(1-'Random Numbers'!U54^0.5)*VLOOKUP($D55,Averages!$H$113:$K$117,2,0),Proj_Rounding)</f>
        <v>51</v>
      </c>
      <c r="Y55" s="6">
        <f>ROUND(EXP('Random Numbers'!V54)/2.5*Averages!$I54+(1-'Random Numbers'!V54^0.5)*VLOOKUP($D55,Averages!$H$113:$K$117,2,0),Proj_Rounding)</f>
        <v>52</v>
      </c>
      <c r="Z55" s="6">
        <f>ROUND(EXP('Random Numbers'!W54)/2.5*Averages!$I54+(1-'Random Numbers'!W54^0.5)*VLOOKUP($D55,Averages!$H$113:$K$117,2,0),Proj_Rounding)</f>
        <v>54</v>
      </c>
      <c r="AA55" s="6">
        <f>ROUND(EXP('Random Numbers'!X54)/2.5*Averages!$I54+(1-'Random Numbers'!X54^0.5)*VLOOKUP($D55,Averages!$H$113:$K$117,2,0),Proj_Rounding)</f>
        <v>55</v>
      </c>
      <c r="AB55" s="6">
        <f>ROUND(EXP('Random Numbers'!Y54)/2.5*Averages!$I54+(1-'Random Numbers'!Y54^0.5)*VLOOKUP($D55,Averages!$H$113:$K$117,2,0),Proj_Rounding)</f>
        <v>50</v>
      </c>
      <c r="AC55" s="49">
        <f>ROUND(EXP('Random Numbers'!Z54)/2.5*Averages!$I54+(1-'Random Numbers'!Z54^0.5)*VLOOKUP($D55,Averages!$H$113:$K$117,2,0),Proj_Rounding)</f>
        <v>52</v>
      </c>
      <c r="AD55" s="69">
        <f t="shared" si="0"/>
        <v>1307</v>
      </c>
    </row>
    <row r="56" spans="2:30" ht="15" customHeight="1" x14ac:dyDescent="0.35">
      <c r="B56" s="32" t="s">
        <v>26</v>
      </c>
      <c r="C56" s="51" t="s">
        <v>84</v>
      </c>
      <c r="D56" s="6" t="s">
        <v>10</v>
      </c>
      <c r="E56" s="6">
        <f>ROUND(EXP('Random Numbers'!B55)/2.5*Averages!$I55+(1-'Random Numbers'!B55^0.5)*VLOOKUP($D56,Averages!$H$113:$K$117,2,0),Proj_Rounding)</f>
        <v>48</v>
      </c>
      <c r="F56" s="6">
        <f>ROUND(EXP('Random Numbers'!C55)/2.5*Averages!$I55+(1-'Random Numbers'!C55^0.5)*VLOOKUP($D56,Averages!$H$113:$K$117,2,0),Proj_Rounding)</f>
        <v>44</v>
      </c>
      <c r="G56" s="6">
        <f>ROUND(EXP('Random Numbers'!D55)/2.5*Averages!$I55+(1-'Random Numbers'!D55^0.5)*VLOOKUP($D56,Averages!$H$113:$K$117,2,0),Proj_Rounding)</f>
        <v>44</v>
      </c>
      <c r="H56" s="6">
        <f>ROUND(EXP('Random Numbers'!E55)/2.5*Averages!$I55+(1-'Random Numbers'!E55^0.5)*VLOOKUP($D56,Averages!$H$113:$K$117,2,0),Proj_Rounding)</f>
        <v>54</v>
      </c>
      <c r="I56" s="6">
        <f>ROUND(EXP('Random Numbers'!F55)/2.5*Averages!$I55+(1-'Random Numbers'!F55^0.5)*VLOOKUP($D56,Averages!$H$113:$K$117,2,0),Proj_Rounding)</f>
        <v>58</v>
      </c>
      <c r="J56" s="6">
        <f>ROUND(EXP('Random Numbers'!G55)/2.5*Averages!$I55+(1-'Random Numbers'!G55^0.5)*VLOOKUP($D56,Averages!$H$113:$K$117,2,0),Proj_Rounding)</f>
        <v>50</v>
      </c>
      <c r="K56" s="6">
        <f>ROUND(EXP('Random Numbers'!H55)/2.5*Averages!$I55+(1-'Random Numbers'!H55^0.5)*VLOOKUP($D56,Averages!$H$113:$K$117,2,0),Proj_Rounding)</f>
        <v>49</v>
      </c>
      <c r="L56" s="6">
        <f>ROUND(EXP('Random Numbers'!I55)/2.5*Averages!$I55+(1-'Random Numbers'!I55^0.5)*VLOOKUP($D56,Averages!$H$113:$K$117,2,0),Proj_Rounding)</f>
        <v>53</v>
      </c>
      <c r="M56" s="6">
        <f>ROUND(EXP('Random Numbers'!J55)/2.5*Averages!$I55+(1-'Random Numbers'!J55^0.5)*VLOOKUP($D56,Averages!$H$113:$K$117,2,0),Proj_Rounding)</f>
        <v>46</v>
      </c>
      <c r="N56" s="6">
        <f>ROUND(EXP('Random Numbers'!K55)/2.5*Averages!$I55+(1-'Random Numbers'!K55^0.5)*VLOOKUP($D56,Averages!$H$113:$K$117,2,0),Proj_Rounding)</f>
        <v>44</v>
      </c>
      <c r="O56" s="6">
        <f>ROUND(EXP('Random Numbers'!L55)/2.5*Averages!$I55+(1-'Random Numbers'!L55^0.5)*VLOOKUP($D56,Averages!$H$113:$K$117,2,0),Proj_Rounding)</f>
        <v>54</v>
      </c>
      <c r="P56" s="6">
        <f>ROUND(EXP('Random Numbers'!M55)/2.5*Averages!$I55+(1-'Random Numbers'!M55^0.5)*VLOOKUP($D56,Averages!$H$113:$K$117,2,0),Proj_Rounding)</f>
        <v>46</v>
      </c>
      <c r="Q56" s="6">
        <f>ROUND(EXP('Random Numbers'!N55)/2.5*Averages!$I55+(1-'Random Numbers'!N55^0.5)*VLOOKUP($D56,Averages!$H$113:$K$117,2,0),Proj_Rounding)</f>
        <v>44</v>
      </c>
      <c r="R56" s="6">
        <f>ROUND(EXP('Random Numbers'!O55)/2.5*Averages!$I55+(1-'Random Numbers'!O55^0.5)*VLOOKUP($D56,Averages!$H$113:$K$117,2,0),Proj_Rounding)</f>
        <v>44</v>
      </c>
      <c r="S56" s="6">
        <f>ROUND(EXP('Random Numbers'!P55)/2.5*Averages!$I55+(1-'Random Numbers'!P55^0.5)*VLOOKUP($D56,Averages!$H$113:$K$117,2,0),Proj_Rounding)</f>
        <v>44</v>
      </c>
      <c r="T56" s="6">
        <f>ROUND(EXP('Random Numbers'!Q55)/2.5*Averages!$I55+(1-'Random Numbers'!Q55^0.5)*VLOOKUP($D56,Averages!$H$113:$K$117,2,0),Proj_Rounding)</f>
        <v>46</v>
      </c>
      <c r="U56" s="6">
        <f>ROUND(EXP('Random Numbers'!R55)/2.5*Averages!$I55+(1-'Random Numbers'!R55^0.5)*VLOOKUP($D56,Averages!$H$113:$K$117,2,0),Proj_Rounding)</f>
        <v>45</v>
      </c>
      <c r="V56" s="6">
        <f>ROUND(EXP('Random Numbers'!S55)/2.5*Averages!$I55+(1-'Random Numbers'!S55^0.5)*VLOOKUP($D56,Averages!$H$113:$K$117,2,0),Proj_Rounding)</f>
        <v>45</v>
      </c>
      <c r="W56" s="6">
        <f>ROUND(EXP('Random Numbers'!T55)/2.5*Averages!$I55+(1-'Random Numbers'!T55^0.5)*VLOOKUP($D56,Averages!$H$113:$K$117,2,0),Proj_Rounding)</f>
        <v>57</v>
      </c>
      <c r="X56" s="6">
        <f>ROUND(EXP('Random Numbers'!U55)/2.5*Averages!$I55+(1-'Random Numbers'!U55^0.5)*VLOOKUP($D56,Averages!$H$113:$K$117,2,0),Proj_Rounding)</f>
        <v>45</v>
      </c>
      <c r="Y56" s="6">
        <f>ROUND(EXP('Random Numbers'!V55)/2.5*Averages!$I55+(1-'Random Numbers'!V55^0.5)*VLOOKUP($D56,Averages!$H$113:$K$117,2,0),Proj_Rounding)</f>
        <v>58</v>
      </c>
      <c r="Z56" s="6">
        <f>ROUND(EXP('Random Numbers'!W55)/2.5*Averages!$I55+(1-'Random Numbers'!W55^0.5)*VLOOKUP($D56,Averages!$H$113:$K$117,2,0),Proj_Rounding)</f>
        <v>49</v>
      </c>
      <c r="AA56" s="6">
        <f>ROUND(EXP('Random Numbers'!X55)/2.5*Averages!$I55+(1-'Random Numbers'!X55^0.5)*VLOOKUP($D56,Averages!$H$113:$K$117,2,0),Proj_Rounding)</f>
        <v>44</v>
      </c>
      <c r="AB56" s="6">
        <f>ROUND(EXP('Random Numbers'!Y55)/2.5*Averages!$I55+(1-'Random Numbers'!Y55^0.5)*VLOOKUP($D56,Averages!$H$113:$K$117,2,0),Proj_Rounding)</f>
        <v>44</v>
      </c>
      <c r="AC56" s="49">
        <f>ROUND(EXP('Random Numbers'!Z55)/2.5*Averages!$I55+(1-'Random Numbers'!Z55^0.5)*VLOOKUP($D56,Averages!$H$113:$K$117,2,0),Proj_Rounding)</f>
        <v>45</v>
      </c>
      <c r="AD56" s="69">
        <f t="shared" si="0"/>
        <v>1200</v>
      </c>
    </row>
    <row r="57" spans="2:30" ht="15" customHeight="1" x14ac:dyDescent="0.35">
      <c r="B57" s="32" t="s">
        <v>26</v>
      </c>
      <c r="C57" s="51" t="s">
        <v>85</v>
      </c>
      <c r="D57" s="6" t="s">
        <v>10</v>
      </c>
      <c r="E57" s="6">
        <f>ROUND(EXP('Random Numbers'!B56)/2.5*Averages!$I56+(1-'Random Numbers'!B56^0.5)*VLOOKUP($D57,Averages!$H$113:$K$117,2,0),Proj_Rounding)</f>
        <v>48</v>
      </c>
      <c r="F57" s="6">
        <f>ROUND(EXP('Random Numbers'!C56)/2.5*Averages!$I56+(1-'Random Numbers'!C56^0.5)*VLOOKUP($D57,Averages!$H$113:$K$117,2,0),Proj_Rounding)</f>
        <v>47</v>
      </c>
      <c r="G57" s="6">
        <f>ROUND(EXP('Random Numbers'!D56)/2.5*Averages!$I56+(1-'Random Numbers'!D56^0.5)*VLOOKUP($D57,Averages!$H$113:$K$117,2,0),Proj_Rounding)</f>
        <v>46</v>
      </c>
      <c r="H57" s="6">
        <f>ROUND(EXP('Random Numbers'!E56)/2.5*Averages!$I56+(1-'Random Numbers'!E56^0.5)*VLOOKUP($D57,Averages!$H$113:$K$117,2,0),Proj_Rounding)</f>
        <v>48</v>
      </c>
      <c r="I57" s="6">
        <f>ROUND(EXP('Random Numbers'!F56)/2.5*Averages!$I56+(1-'Random Numbers'!F56^0.5)*VLOOKUP($D57,Averages!$H$113:$K$117,2,0),Proj_Rounding)</f>
        <v>46</v>
      </c>
      <c r="J57" s="6">
        <f>ROUND(EXP('Random Numbers'!G56)/2.5*Averages!$I56+(1-'Random Numbers'!G56^0.5)*VLOOKUP($D57,Averages!$H$113:$K$117,2,0),Proj_Rounding)</f>
        <v>47</v>
      </c>
      <c r="K57" s="6">
        <f>ROUND(EXP('Random Numbers'!H56)/2.5*Averages!$I56+(1-'Random Numbers'!H56^0.5)*VLOOKUP($D57,Averages!$H$113:$K$117,2,0),Proj_Rounding)</f>
        <v>50</v>
      </c>
      <c r="L57" s="6">
        <f>ROUND(EXP('Random Numbers'!I56)/2.5*Averages!$I56+(1-'Random Numbers'!I56^0.5)*VLOOKUP($D57,Averages!$H$113:$K$117,2,0),Proj_Rounding)</f>
        <v>45</v>
      </c>
      <c r="M57" s="6">
        <f>ROUND(EXP('Random Numbers'!J56)/2.5*Averages!$I56+(1-'Random Numbers'!J56^0.5)*VLOOKUP($D57,Averages!$H$113:$K$117,2,0),Proj_Rounding)</f>
        <v>47</v>
      </c>
      <c r="N57" s="6">
        <f>ROUND(EXP('Random Numbers'!K56)/2.5*Averages!$I56+(1-'Random Numbers'!K56^0.5)*VLOOKUP($D57,Averages!$H$113:$K$117,2,0),Proj_Rounding)</f>
        <v>51</v>
      </c>
      <c r="O57" s="6">
        <f>ROUND(EXP('Random Numbers'!L56)/2.5*Averages!$I56+(1-'Random Numbers'!L56^0.5)*VLOOKUP($D57,Averages!$H$113:$K$117,2,0),Proj_Rounding)</f>
        <v>47</v>
      </c>
      <c r="P57" s="6">
        <f>ROUND(EXP('Random Numbers'!M56)/2.5*Averages!$I56+(1-'Random Numbers'!M56^0.5)*VLOOKUP($D57,Averages!$H$113:$K$117,2,0),Proj_Rounding)</f>
        <v>45</v>
      </c>
      <c r="Q57" s="6">
        <f>ROUND(EXP('Random Numbers'!N56)/2.5*Averages!$I56+(1-'Random Numbers'!N56^0.5)*VLOOKUP($D57,Averages!$H$113:$K$117,2,0),Proj_Rounding)</f>
        <v>54</v>
      </c>
      <c r="R57" s="6">
        <f>ROUND(EXP('Random Numbers'!O56)/2.5*Averages!$I56+(1-'Random Numbers'!O56^0.5)*VLOOKUP($D57,Averages!$H$113:$K$117,2,0),Proj_Rounding)</f>
        <v>56</v>
      </c>
      <c r="S57" s="6">
        <f>ROUND(EXP('Random Numbers'!P56)/2.5*Averages!$I56+(1-'Random Numbers'!P56^0.5)*VLOOKUP($D57,Averages!$H$113:$K$117,2,0),Proj_Rounding)</f>
        <v>50</v>
      </c>
      <c r="T57" s="6">
        <f>ROUND(EXP('Random Numbers'!Q56)/2.5*Averages!$I56+(1-'Random Numbers'!Q56^0.5)*VLOOKUP($D57,Averages!$H$113:$K$117,2,0),Proj_Rounding)</f>
        <v>45</v>
      </c>
      <c r="U57" s="6">
        <f>ROUND(EXP('Random Numbers'!R56)/2.5*Averages!$I56+(1-'Random Numbers'!R56^0.5)*VLOOKUP($D57,Averages!$H$113:$K$117,2,0),Proj_Rounding)</f>
        <v>56</v>
      </c>
      <c r="V57" s="6">
        <f>ROUND(EXP('Random Numbers'!S56)/2.5*Averages!$I56+(1-'Random Numbers'!S56^0.5)*VLOOKUP($D57,Averages!$H$113:$K$117,2,0),Proj_Rounding)</f>
        <v>48</v>
      </c>
      <c r="W57" s="6">
        <f>ROUND(EXP('Random Numbers'!T56)/2.5*Averages!$I56+(1-'Random Numbers'!T56^0.5)*VLOOKUP($D57,Averages!$H$113:$K$117,2,0),Proj_Rounding)</f>
        <v>49</v>
      </c>
      <c r="X57" s="6">
        <f>ROUND(EXP('Random Numbers'!U56)/2.5*Averages!$I56+(1-'Random Numbers'!U56^0.5)*VLOOKUP($D57,Averages!$H$113:$K$117,2,0),Proj_Rounding)</f>
        <v>47</v>
      </c>
      <c r="Y57" s="6">
        <f>ROUND(EXP('Random Numbers'!V56)/2.5*Averages!$I56+(1-'Random Numbers'!V56^0.5)*VLOOKUP($D57,Averages!$H$113:$K$117,2,0),Proj_Rounding)</f>
        <v>45</v>
      </c>
      <c r="Z57" s="6">
        <f>ROUND(EXP('Random Numbers'!W56)/2.5*Averages!$I56+(1-'Random Numbers'!W56^0.5)*VLOOKUP($D57,Averages!$H$113:$K$117,2,0),Proj_Rounding)</f>
        <v>54</v>
      </c>
      <c r="AA57" s="6">
        <f>ROUND(EXP('Random Numbers'!X56)/2.5*Averages!$I56+(1-'Random Numbers'!X56^0.5)*VLOOKUP($D57,Averages!$H$113:$K$117,2,0),Proj_Rounding)</f>
        <v>52</v>
      </c>
      <c r="AB57" s="6">
        <f>ROUND(EXP('Random Numbers'!Y56)/2.5*Averages!$I56+(1-'Random Numbers'!Y56^0.5)*VLOOKUP($D57,Averages!$H$113:$K$117,2,0),Proj_Rounding)</f>
        <v>50</v>
      </c>
      <c r="AC57" s="49">
        <f>ROUND(EXP('Random Numbers'!Z56)/2.5*Averages!$I56+(1-'Random Numbers'!Z56^0.5)*VLOOKUP($D57,Averages!$H$113:$K$117,2,0),Proj_Rounding)</f>
        <v>48</v>
      </c>
      <c r="AD57" s="69">
        <f t="shared" si="0"/>
        <v>1221</v>
      </c>
    </row>
    <row r="58" spans="2:30" ht="15" customHeight="1" x14ac:dyDescent="0.35">
      <c r="B58" s="32" t="s">
        <v>26</v>
      </c>
      <c r="C58" s="51" t="s">
        <v>86</v>
      </c>
      <c r="D58" s="6" t="s">
        <v>11</v>
      </c>
      <c r="E58" s="6">
        <f>ROUND(EXP('Random Numbers'!B57)/2.5*Averages!$I57+(1-'Random Numbers'!B57^0.5)*VLOOKUP($D58,Averages!$H$113:$K$117,2,0),Proj_Rounding)</f>
        <v>37</v>
      </c>
      <c r="F58" s="6">
        <f>ROUND(EXP('Random Numbers'!C57)/2.5*Averages!$I57+(1-'Random Numbers'!C57^0.5)*VLOOKUP($D58,Averages!$H$113:$K$117,2,0),Proj_Rounding)</f>
        <v>45</v>
      </c>
      <c r="G58" s="6">
        <f>ROUND(EXP('Random Numbers'!D57)/2.5*Averages!$I57+(1-'Random Numbers'!D57^0.5)*VLOOKUP($D58,Averages!$H$113:$K$117,2,0),Proj_Rounding)</f>
        <v>38</v>
      </c>
      <c r="H58" s="6">
        <f>ROUND(EXP('Random Numbers'!E57)/2.5*Averages!$I57+(1-'Random Numbers'!E57^0.5)*VLOOKUP($D58,Averages!$H$113:$K$117,2,0),Proj_Rounding)</f>
        <v>41</v>
      </c>
      <c r="I58" s="6">
        <f>ROUND(EXP('Random Numbers'!F57)/2.5*Averages!$I57+(1-'Random Numbers'!F57^0.5)*VLOOKUP($D58,Averages!$H$113:$K$117,2,0),Proj_Rounding)</f>
        <v>40</v>
      </c>
      <c r="J58" s="6">
        <f>ROUND(EXP('Random Numbers'!G57)/2.5*Averages!$I57+(1-'Random Numbers'!G57^0.5)*VLOOKUP($D58,Averages!$H$113:$K$117,2,0),Proj_Rounding)</f>
        <v>42</v>
      </c>
      <c r="K58" s="6">
        <f>ROUND(EXP('Random Numbers'!H57)/2.5*Averages!$I57+(1-'Random Numbers'!H57^0.5)*VLOOKUP($D58,Averages!$H$113:$K$117,2,0),Proj_Rounding)</f>
        <v>44</v>
      </c>
      <c r="L58" s="6">
        <f>ROUND(EXP('Random Numbers'!I57)/2.5*Averages!$I57+(1-'Random Numbers'!I57^0.5)*VLOOKUP($D58,Averages!$H$113:$K$117,2,0),Proj_Rounding)</f>
        <v>38</v>
      </c>
      <c r="M58" s="6">
        <f>ROUND(EXP('Random Numbers'!J57)/2.5*Averages!$I57+(1-'Random Numbers'!J57^0.5)*VLOOKUP($D58,Averages!$H$113:$K$117,2,0),Proj_Rounding)</f>
        <v>43</v>
      </c>
      <c r="N58" s="6">
        <f>ROUND(EXP('Random Numbers'!K57)/2.5*Averages!$I57+(1-'Random Numbers'!K57^0.5)*VLOOKUP($D58,Averages!$H$113:$K$117,2,0),Proj_Rounding)</f>
        <v>40</v>
      </c>
      <c r="O58" s="6">
        <f>ROUND(EXP('Random Numbers'!L57)/2.5*Averages!$I57+(1-'Random Numbers'!L57^0.5)*VLOOKUP($D58,Averages!$H$113:$K$117,2,0),Proj_Rounding)</f>
        <v>38</v>
      </c>
      <c r="P58" s="6">
        <f>ROUND(EXP('Random Numbers'!M57)/2.5*Averages!$I57+(1-'Random Numbers'!M57^0.5)*VLOOKUP($D58,Averages!$H$113:$K$117,2,0),Proj_Rounding)</f>
        <v>37</v>
      </c>
      <c r="Q58" s="6">
        <f>ROUND(EXP('Random Numbers'!N57)/2.5*Averages!$I57+(1-'Random Numbers'!N57^0.5)*VLOOKUP($D58,Averages!$H$113:$K$117,2,0),Proj_Rounding)</f>
        <v>43</v>
      </c>
      <c r="R58" s="6">
        <f>ROUND(EXP('Random Numbers'!O57)/2.5*Averages!$I57+(1-'Random Numbers'!O57^0.5)*VLOOKUP($D58,Averages!$H$113:$K$117,2,0),Proj_Rounding)</f>
        <v>38</v>
      </c>
      <c r="S58" s="6">
        <f>ROUND(EXP('Random Numbers'!P57)/2.5*Averages!$I57+(1-'Random Numbers'!P57^0.5)*VLOOKUP($D58,Averages!$H$113:$K$117,2,0),Proj_Rounding)</f>
        <v>39</v>
      </c>
      <c r="T58" s="6">
        <f>ROUND(EXP('Random Numbers'!Q57)/2.5*Averages!$I57+(1-'Random Numbers'!Q57^0.5)*VLOOKUP($D58,Averages!$H$113:$K$117,2,0),Proj_Rounding)</f>
        <v>42</v>
      </c>
      <c r="U58" s="6">
        <f>ROUND(EXP('Random Numbers'!R57)/2.5*Averages!$I57+(1-'Random Numbers'!R57^0.5)*VLOOKUP($D58,Averages!$H$113:$K$117,2,0),Proj_Rounding)</f>
        <v>41</v>
      </c>
      <c r="V58" s="6">
        <f>ROUND(EXP('Random Numbers'!S57)/2.5*Averages!$I57+(1-'Random Numbers'!S57^0.5)*VLOOKUP($D58,Averages!$H$113:$K$117,2,0),Proj_Rounding)</f>
        <v>39</v>
      </c>
      <c r="W58" s="6">
        <f>ROUND(EXP('Random Numbers'!T57)/2.5*Averages!$I57+(1-'Random Numbers'!T57^0.5)*VLOOKUP($D58,Averages!$H$113:$K$117,2,0),Proj_Rounding)</f>
        <v>37</v>
      </c>
      <c r="X58" s="6">
        <f>ROUND(EXP('Random Numbers'!U57)/2.5*Averages!$I57+(1-'Random Numbers'!U57^0.5)*VLOOKUP($D58,Averages!$H$113:$K$117,2,0),Proj_Rounding)</f>
        <v>48</v>
      </c>
      <c r="Y58" s="6">
        <f>ROUND(EXP('Random Numbers'!V57)/2.5*Averages!$I57+(1-'Random Numbers'!V57^0.5)*VLOOKUP($D58,Averages!$H$113:$K$117,2,0),Proj_Rounding)</f>
        <v>43</v>
      </c>
      <c r="Z58" s="6">
        <f>ROUND(EXP('Random Numbers'!W57)/2.5*Averages!$I57+(1-'Random Numbers'!W57^0.5)*VLOOKUP($D58,Averages!$H$113:$K$117,2,0),Proj_Rounding)</f>
        <v>44</v>
      </c>
      <c r="AA58" s="6">
        <f>ROUND(EXP('Random Numbers'!X57)/2.5*Averages!$I57+(1-'Random Numbers'!X57^0.5)*VLOOKUP($D58,Averages!$H$113:$K$117,2,0),Proj_Rounding)</f>
        <v>42</v>
      </c>
      <c r="AB58" s="6">
        <f>ROUND(EXP('Random Numbers'!Y57)/2.5*Averages!$I57+(1-'Random Numbers'!Y57^0.5)*VLOOKUP($D58,Averages!$H$113:$K$117,2,0),Proj_Rounding)</f>
        <v>41</v>
      </c>
      <c r="AC58" s="49">
        <f>ROUND(EXP('Random Numbers'!Z57)/2.5*Averages!$I57+(1-'Random Numbers'!Z57^0.5)*VLOOKUP($D58,Averages!$H$113:$K$117,2,0),Proj_Rounding)</f>
        <v>39</v>
      </c>
      <c r="AD58" s="69">
        <f t="shared" si="0"/>
        <v>1019</v>
      </c>
    </row>
    <row r="59" spans="2:30" ht="15" customHeight="1" x14ac:dyDescent="0.35">
      <c r="B59" s="32" t="s">
        <v>27</v>
      </c>
      <c r="C59" s="51" t="s">
        <v>87</v>
      </c>
      <c r="D59" s="6" t="s">
        <v>8</v>
      </c>
      <c r="E59" s="6">
        <f>ROUND(EXP('Random Numbers'!B58)/2.5*Averages!$I58+(1-'Random Numbers'!B58^0.5)*VLOOKUP($D59,Averages!$H$113:$K$117,2,0),Proj_Rounding)</f>
        <v>16</v>
      </c>
      <c r="F59" s="6">
        <f>ROUND(EXP('Random Numbers'!C58)/2.5*Averages!$I58+(1-'Random Numbers'!C58^0.5)*VLOOKUP($D59,Averages!$H$113:$K$117,2,0),Proj_Rounding)</f>
        <v>16</v>
      </c>
      <c r="G59" s="6">
        <f>ROUND(EXP('Random Numbers'!D58)/2.5*Averages!$I58+(1-'Random Numbers'!D58^0.5)*VLOOKUP($D59,Averages!$H$113:$K$117,2,0),Proj_Rounding)</f>
        <v>17</v>
      </c>
      <c r="H59" s="6">
        <f>ROUND(EXP('Random Numbers'!E58)/2.5*Averages!$I58+(1-'Random Numbers'!E58^0.5)*VLOOKUP($D59,Averages!$H$113:$K$117,2,0),Proj_Rounding)</f>
        <v>20</v>
      </c>
      <c r="I59" s="6">
        <f>ROUND(EXP('Random Numbers'!F58)/2.5*Averages!$I58+(1-'Random Numbers'!F58^0.5)*VLOOKUP($D59,Averages!$H$113:$K$117,2,0),Proj_Rounding)</f>
        <v>16</v>
      </c>
      <c r="J59" s="6">
        <f>ROUND(EXP('Random Numbers'!G58)/2.5*Averages!$I58+(1-'Random Numbers'!G58^0.5)*VLOOKUP($D59,Averages!$H$113:$K$117,2,0),Proj_Rounding)</f>
        <v>18</v>
      </c>
      <c r="K59" s="6">
        <f>ROUND(EXP('Random Numbers'!H58)/2.5*Averages!$I58+(1-'Random Numbers'!H58^0.5)*VLOOKUP($D59,Averages!$H$113:$K$117,2,0),Proj_Rounding)</f>
        <v>17</v>
      </c>
      <c r="L59" s="6">
        <f>ROUND(EXP('Random Numbers'!I58)/2.5*Averages!$I58+(1-'Random Numbers'!I58^0.5)*VLOOKUP($D59,Averages!$H$113:$K$117,2,0),Proj_Rounding)</f>
        <v>16</v>
      </c>
      <c r="M59" s="6">
        <f>ROUND(EXP('Random Numbers'!J58)/2.5*Averages!$I58+(1-'Random Numbers'!J58^0.5)*VLOOKUP($D59,Averages!$H$113:$K$117,2,0),Proj_Rounding)</f>
        <v>17</v>
      </c>
      <c r="N59" s="6">
        <f>ROUND(EXP('Random Numbers'!K58)/2.5*Averages!$I58+(1-'Random Numbers'!K58^0.5)*VLOOKUP($D59,Averages!$H$113:$K$117,2,0),Proj_Rounding)</f>
        <v>16</v>
      </c>
      <c r="O59" s="6">
        <f>ROUND(EXP('Random Numbers'!L58)/2.5*Averages!$I58+(1-'Random Numbers'!L58^0.5)*VLOOKUP($D59,Averages!$H$113:$K$117,2,0),Proj_Rounding)</f>
        <v>17</v>
      </c>
      <c r="P59" s="6">
        <f>ROUND(EXP('Random Numbers'!M58)/2.5*Averages!$I58+(1-'Random Numbers'!M58^0.5)*VLOOKUP($D59,Averages!$H$113:$K$117,2,0),Proj_Rounding)</f>
        <v>19</v>
      </c>
      <c r="Q59" s="6">
        <f>ROUND(EXP('Random Numbers'!N58)/2.5*Averages!$I58+(1-'Random Numbers'!N58^0.5)*VLOOKUP($D59,Averages!$H$113:$K$117,2,0),Proj_Rounding)</f>
        <v>16</v>
      </c>
      <c r="R59" s="6">
        <f>ROUND(EXP('Random Numbers'!O58)/2.5*Averages!$I58+(1-'Random Numbers'!O58^0.5)*VLOOKUP($D59,Averages!$H$113:$K$117,2,0),Proj_Rounding)</f>
        <v>17</v>
      </c>
      <c r="S59" s="6">
        <f>ROUND(EXP('Random Numbers'!P58)/2.5*Averages!$I58+(1-'Random Numbers'!P58^0.5)*VLOOKUP($D59,Averages!$H$113:$K$117,2,0),Proj_Rounding)</f>
        <v>16</v>
      </c>
      <c r="T59" s="6">
        <f>ROUND(EXP('Random Numbers'!Q58)/2.5*Averages!$I58+(1-'Random Numbers'!Q58^0.5)*VLOOKUP($D59,Averages!$H$113:$K$117,2,0),Proj_Rounding)</f>
        <v>16</v>
      </c>
      <c r="U59" s="6">
        <f>ROUND(EXP('Random Numbers'!R58)/2.5*Averages!$I58+(1-'Random Numbers'!R58^0.5)*VLOOKUP($D59,Averages!$H$113:$K$117,2,0),Proj_Rounding)</f>
        <v>16</v>
      </c>
      <c r="V59" s="6">
        <f>ROUND(EXP('Random Numbers'!S58)/2.5*Averages!$I58+(1-'Random Numbers'!S58^0.5)*VLOOKUP($D59,Averages!$H$113:$K$117,2,0),Proj_Rounding)</f>
        <v>16</v>
      </c>
      <c r="W59" s="6">
        <f>ROUND(EXP('Random Numbers'!T58)/2.5*Averages!$I58+(1-'Random Numbers'!T58^0.5)*VLOOKUP($D59,Averages!$H$113:$K$117,2,0),Proj_Rounding)</f>
        <v>17</v>
      </c>
      <c r="X59" s="6">
        <f>ROUND(EXP('Random Numbers'!U58)/2.5*Averages!$I58+(1-'Random Numbers'!U58^0.5)*VLOOKUP($D59,Averages!$H$113:$K$117,2,0),Proj_Rounding)</f>
        <v>16</v>
      </c>
      <c r="Y59" s="6">
        <f>ROUND(EXP('Random Numbers'!V58)/2.5*Averages!$I58+(1-'Random Numbers'!V58^0.5)*VLOOKUP($D59,Averages!$H$113:$K$117,2,0),Proj_Rounding)</f>
        <v>16</v>
      </c>
      <c r="Z59" s="6">
        <f>ROUND(EXP('Random Numbers'!W58)/2.5*Averages!$I58+(1-'Random Numbers'!W58^0.5)*VLOOKUP($D59,Averages!$H$113:$K$117,2,0),Proj_Rounding)</f>
        <v>16</v>
      </c>
      <c r="AA59" s="6">
        <f>ROUND(EXP('Random Numbers'!X58)/2.5*Averages!$I58+(1-'Random Numbers'!X58^0.5)*VLOOKUP($D59,Averages!$H$113:$K$117,2,0),Proj_Rounding)</f>
        <v>16</v>
      </c>
      <c r="AB59" s="6">
        <f>ROUND(EXP('Random Numbers'!Y58)/2.5*Averages!$I58+(1-'Random Numbers'!Y58^0.5)*VLOOKUP($D59,Averages!$H$113:$K$117,2,0),Proj_Rounding)</f>
        <v>16</v>
      </c>
      <c r="AC59" s="49">
        <f>ROUND(EXP('Random Numbers'!Z58)/2.5*Averages!$I58+(1-'Random Numbers'!Z58^0.5)*VLOOKUP($D59,Averages!$H$113:$K$117,2,0),Proj_Rounding)</f>
        <v>17</v>
      </c>
      <c r="AD59" s="69">
        <f t="shared" si="0"/>
        <v>416</v>
      </c>
    </row>
    <row r="60" spans="2:30" ht="15" customHeight="1" x14ac:dyDescent="0.35">
      <c r="B60" s="32" t="s">
        <v>27</v>
      </c>
      <c r="C60" s="51" t="s">
        <v>88</v>
      </c>
      <c r="D60" s="6" t="s">
        <v>8</v>
      </c>
      <c r="E60" s="6">
        <f>ROUND(EXP('Random Numbers'!B59)/2.5*Averages!$I59+(1-'Random Numbers'!B59^0.5)*VLOOKUP($D60,Averages!$H$113:$K$117,2,0),Proj_Rounding)</f>
        <v>16</v>
      </c>
      <c r="F60" s="6">
        <f>ROUND(EXP('Random Numbers'!C59)/2.5*Averages!$I59+(1-'Random Numbers'!C59^0.5)*VLOOKUP($D60,Averages!$H$113:$K$117,2,0),Proj_Rounding)</f>
        <v>17</v>
      </c>
      <c r="G60" s="6">
        <f>ROUND(EXP('Random Numbers'!D59)/2.5*Averages!$I59+(1-'Random Numbers'!D59^0.5)*VLOOKUP($D60,Averages!$H$113:$K$117,2,0),Proj_Rounding)</f>
        <v>17</v>
      </c>
      <c r="H60" s="6">
        <f>ROUND(EXP('Random Numbers'!E59)/2.5*Averages!$I59+(1-'Random Numbers'!E59^0.5)*VLOOKUP($D60,Averages!$H$113:$K$117,2,0),Proj_Rounding)</f>
        <v>18</v>
      </c>
      <c r="I60" s="6">
        <f>ROUND(EXP('Random Numbers'!F59)/2.5*Averages!$I59+(1-'Random Numbers'!F59^0.5)*VLOOKUP($D60,Averages!$H$113:$K$117,2,0),Proj_Rounding)</f>
        <v>16</v>
      </c>
      <c r="J60" s="6">
        <f>ROUND(EXP('Random Numbers'!G59)/2.5*Averages!$I59+(1-'Random Numbers'!G59^0.5)*VLOOKUP($D60,Averages!$H$113:$K$117,2,0),Proj_Rounding)</f>
        <v>16</v>
      </c>
      <c r="K60" s="6">
        <f>ROUND(EXP('Random Numbers'!H59)/2.5*Averages!$I59+(1-'Random Numbers'!H59^0.5)*VLOOKUP($D60,Averages!$H$113:$K$117,2,0),Proj_Rounding)</f>
        <v>18</v>
      </c>
      <c r="L60" s="6">
        <f>ROUND(EXP('Random Numbers'!I59)/2.5*Averages!$I59+(1-'Random Numbers'!I59^0.5)*VLOOKUP($D60,Averages!$H$113:$K$117,2,0),Proj_Rounding)</f>
        <v>18</v>
      </c>
      <c r="M60" s="6">
        <f>ROUND(EXP('Random Numbers'!J59)/2.5*Averages!$I59+(1-'Random Numbers'!J59^0.5)*VLOOKUP($D60,Averages!$H$113:$K$117,2,0),Proj_Rounding)</f>
        <v>18</v>
      </c>
      <c r="N60" s="6">
        <f>ROUND(EXP('Random Numbers'!K59)/2.5*Averages!$I59+(1-'Random Numbers'!K59^0.5)*VLOOKUP($D60,Averages!$H$113:$K$117,2,0),Proj_Rounding)</f>
        <v>16</v>
      </c>
      <c r="O60" s="6">
        <f>ROUND(EXP('Random Numbers'!L59)/2.5*Averages!$I59+(1-'Random Numbers'!L59^0.5)*VLOOKUP($D60,Averages!$H$113:$K$117,2,0),Proj_Rounding)</f>
        <v>23</v>
      </c>
      <c r="P60" s="6">
        <f>ROUND(EXP('Random Numbers'!M59)/2.5*Averages!$I59+(1-'Random Numbers'!M59^0.5)*VLOOKUP($D60,Averages!$H$113:$K$117,2,0),Proj_Rounding)</f>
        <v>21</v>
      </c>
      <c r="Q60" s="6">
        <f>ROUND(EXP('Random Numbers'!N59)/2.5*Averages!$I59+(1-'Random Numbers'!N59^0.5)*VLOOKUP($D60,Averages!$H$113:$K$117,2,0),Proj_Rounding)</f>
        <v>17</v>
      </c>
      <c r="R60" s="6">
        <f>ROUND(EXP('Random Numbers'!O59)/2.5*Averages!$I59+(1-'Random Numbers'!O59^0.5)*VLOOKUP($D60,Averages!$H$113:$K$117,2,0),Proj_Rounding)</f>
        <v>17</v>
      </c>
      <c r="S60" s="6">
        <f>ROUND(EXP('Random Numbers'!P59)/2.5*Averages!$I59+(1-'Random Numbers'!P59^0.5)*VLOOKUP($D60,Averages!$H$113:$K$117,2,0),Proj_Rounding)</f>
        <v>16</v>
      </c>
      <c r="T60" s="6">
        <f>ROUND(EXP('Random Numbers'!Q59)/2.5*Averages!$I59+(1-'Random Numbers'!Q59^0.5)*VLOOKUP($D60,Averages!$H$113:$K$117,2,0),Proj_Rounding)</f>
        <v>17</v>
      </c>
      <c r="U60" s="6">
        <f>ROUND(EXP('Random Numbers'!R59)/2.5*Averages!$I59+(1-'Random Numbers'!R59^0.5)*VLOOKUP($D60,Averages!$H$113:$K$117,2,0),Proj_Rounding)</f>
        <v>18</v>
      </c>
      <c r="V60" s="6">
        <f>ROUND(EXP('Random Numbers'!S59)/2.5*Averages!$I59+(1-'Random Numbers'!S59^0.5)*VLOOKUP($D60,Averages!$H$113:$K$117,2,0),Proj_Rounding)</f>
        <v>22</v>
      </c>
      <c r="W60" s="6">
        <f>ROUND(EXP('Random Numbers'!T59)/2.5*Averages!$I59+(1-'Random Numbers'!T59^0.5)*VLOOKUP($D60,Averages!$H$113:$K$117,2,0),Proj_Rounding)</f>
        <v>16</v>
      </c>
      <c r="X60" s="6">
        <f>ROUND(EXP('Random Numbers'!U59)/2.5*Averages!$I59+(1-'Random Numbers'!U59^0.5)*VLOOKUP($D60,Averages!$H$113:$K$117,2,0),Proj_Rounding)</f>
        <v>17</v>
      </c>
      <c r="Y60" s="6">
        <f>ROUND(EXP('Random Numbers'!V59)/2.5*Averages!$I59+(1-'Random Numbers'!V59^0.5)*VLOOKUP($D60,Averages!$H$113:$K$117,2,0),Proj_Rounding)</f>
        <v>16</v>
      </c>
      <c r="Z60" s="6">
        <f>ROUND(EXP('Random Numbers'!W59)/2.5*Averages!$I59+(1-'Random Numbers'!W59^0.5)*VLOOKUP($D60,Averages!$H$113:$K$117,2,0),Proj_Rounding)</f>
        <v>16</v>
      </c>
      <c r="AA60" s="6">
        <f>ROUND(EXP('Random Numbers'!X59)/2.5*Averages!$I59+(1-'Random Numbers'!X59^0.5)*VLOOKUP($D60,Averages!$H$113:$K$117,2,0),Proj_Rounding)</f>
        <v>18</v>
      </c>
      <c r="AB60" s="6">
        <f>ROUND(EXP('Random Numbers'!Y59)/2.5*Averages!$I59+(1-'Random Numbers'!Y59^0.5)*VLOOKUP($D60,Averages!$H$113:$K$117,2,0),Proj_Rounding)</f>
        <v>16</v>
      </c>
      <c r="AC60" s="49">
        <f>ROUND(EXP('Random Numbers'!Z59)/2.5*Averages!$I59+(1-'Random Numbers'!Z59^0.5)*VLOOKUP($D60,Averages!$H$113:$K$117,2,0),Proj_Rounding)</f>
        <v>16</v>
      </c>
      <c r="AD60" s="69">
        <f t="shared" si="0"/>
        <v>436</v>
      </c>
    </row>
    <row r="61" spans="2:30" ht="15" customHeight="1" x14ac:dyDescent="0.35">
      <c r="B61" s="32" t="s">
        <v>27</v>
      </c>
      <c r="C61" s="51" t="s">
        <v>89</v>
      </c>
      <c r="D61" s="6" t="s">
        <v>8</v>
      </c>
      <c r="E61" s="6">
        <f>ROUND(EXP('Random Numbers'!B60)/2.5*Averages!$I60+(1-'Random Numbers'!B60^0.5)*VLOOKUP($D61,Averages!$H$113:$K$117,2,0),Proj_Rounding)</f>
        <v>18</v>
      </c>
      <c r="F61" s="6">
        <f>ROUND(EXP('Random Numbers'!C60)/2.5*Averages!$I60+(1-'Random Numbers'!C60^0.5)*VLOOKUP($D61,Averages!$H$113:$K$117,2,0),Proj_Rounding)</f>
        <v>19</v>
      </c>
      <c r="G61" s="6">
        <f>ROUND(EXP('Random Numbers'!D60)/2.5*Averages!$I60+(1-'Random Numbers'!D60^0.5)*VLOOKUP($D61,Averages!$H$113:$K$117,2,0),Proj_Rounding)</f>
        <v>18</v>
      </c>
      <c r="H61" s="6">
        <f>ROUND(EXP('Random Numbers'!E60)/2.5*Averages!$I60+(1-'Random Numbers'!E60^0.5)*VLOOKUP($D61,Averages!$H$113:$K$117,2,0),Proj_Rounding)</f>
        <v>18</v>
      </c>
      <c r="I61" s="6">
        <f>ROUND(EXP('Random Numbers'!F60)/2.5*Averages!$I60+(1-'Random Numbers'!F60^0.5)*VLOOKUP($D61,Averages!$H$113:$K$117,2,0),Proj_Rounding)</f>
        <v>19</v>
      </c>
      <c r="J61" s="6">
        <f>ROUND(EXP('Random Numbers'!G60)/2.5*Averages!$I60+(1-'Random Numbers'!G60^0.5)*VLOOKUP($D61,Averages!$H$113:$K$117,2,0),Proj_Rounding)</f>
        <v>23</v>
      </c>
      <c r="K61" s="6">
        <f>ROUND(EXP('Random Numbers'!H60)/2.5*Averages!$I60+(1-'Random Numbers'!H60^0.5)*VLOOKUP($D61,Averages!$H$113:$K$117,2,0),Proj_Rounding)</f>
        <v>23</v>
      </c>
      <c r="L61" s="6">
        <f>ROUND(EXP('Random Numbers'!I60)/2.5*Averages!$I60+(1-'Random Numbers'!I60^0.5)*VLOOKUP($D61,Averages!$H$113:$K$117,2,0),Proj_Rounding)</f>
        <v>19</v>
      </c>
      <c r="M61" s="6">
        <f>ROUND(EXP('Random Numbers'!J60)/2.5*Averages!$I60+(1-'Random Numbers'!J60^0.5)*VLOOKUP($D61,Averages!$H$113:$K$117,2,0),Proj_Rounding)</f>
        <v>18</v>
      </c>
      <c r="N61" s="6">
        <f>ROUND(EXP('Random Numbers'!K60)/2.5*Averages!$I60+(1-'Random Numbers'!K60^0.5)*VLOOKUP($D61,Averages!$H$113:$K$117,2,0),Proj_Rounding)</f>
        <v>18</v>
      </c>
      <c r="O61" s="6">
        <f>ROUND(EXP('Random Numbers'!L60)/2.5*Averages!$I60+(1-'Random Numbers'!L60^0.5)*VLOOKUP($D61,Averages!$H$113:$K$117,2,0),Proj_Rounding)</f>
        <v>18</v>
      </c>
      <c r="P61" s="6">
        <f>ROUND(EXP('Random Numbers'!M60)/2.5*Averages!$I60+(1-'Random Numbers'!M60^0.5)*VLOOKUP($D61,Averages!$H$113:$K$117,2,0),Proj_Rounding)</f>
        <v>18</v>
      </c>
      <c r="Q61" s="6">
        <f>ROUND(EXP('Random Numbers'!N60)/2.5*Averages!$I60+(1-'Random Numbers'!N60^0.5)*VLOOKUP($D61,Averages!$H$113:$K$117,2,0),Proj_Rounding)</f>
        <v>20</v>
      </c>
      <c r="R61" s="6">
        <f>ROUND(EXP('Random Numbers'!O60)/2.5*Averages!$I60+(1-'Random Numbers'!O60^0.5)*VLOOKUP($D61,Averages!$H$113:$K$117,2,0),Proj_Rounding)</f>
        <v>20</v>
      </c>
      <c r="S61" s="6">
        <f>ROUND(EXP('Random Numbers'!P60)/2.5*Averages!$I60+(1-'Random Numbers'!P60^0.5)*VLOOKUP($D61,Averages!$H$113:$K$117,2,0),Proj_Rounding)</f>
        <v>24</v>
      </c>
      <c r="T61" s="6">
        <f>ROUND(EXP('Random Numbers'!Q60)/2.5*Averages!$I60+(1-'Random Numbers'!Q60^0.5)*VLOOKUP($D61,Averages!$H$113:$K$117,2,0),Proj_Rounding)</f>
        <v>19</v>
      </c>
      <c r="U61" s="6">
        <f>ROUND(EXP('Random Numbers'!R60)/2.5*Averages!$I60+(1-'Random Numbers'!R60^0.5)*VLOOKUP($D61,Averages!$H$113:$K$117,2,0),Proj_Rounding)</f>
        <v>18</v>
      </c>
      <c r="V61" s="6">
        <f>ROUND(EXP('Random Numbers'!S60)/2.5*Averages!$I60+(1-'Random Numbers'!S60^0.5)*VLOOKUP($D61,Averages!$H$113:$K$117,2,0),Proj_Rounding)</f>
        <v>19</v>
      </c>
      <c r="W61" s="6">
        <f>ROUND(EXP('Random Numbers'!T60)/2.5*Averages!$I60+(1-'Random Numbers'!T60^0.5)*VLOOKUP($D61,Averages!$H$113:$K$117,2,0),Proj_Rounding)</f>
        <v>20</v>
      </c>
      <c r="X61" s="6">
        <f>ROUND(EXP('Random Numbers'!U60)/2.5*Averages!$I60+(1-'Random Numbers'!U60^0.5)*VLOOKUP($D61,Averages!$H$113:$K$117,2,0),Proj_Rounding)</f>
        <v>19</v>
      </c>
      <c r="Y61" s="6">
        <f>ROUND(EXP('Random Numbers'!V60)/2.5*Averages!$I60+(1-'Random Numbers'!V60^0.5)*VLOOKUP($D61,Averages!$H$113:$K$117,2,0),Proj_Rounding)</f>
        <v>18</v>
      </c>
      <c r="Z61" s="6">
        <f>ROUND(EXP('Random Numbers'!W60)/2.5*Averages!$I60+(1-'Random Numbers'!W60^0.5)*VLOOKUP($D61,Averages!$H$113:$K$117,2,0),Proj_Rounding)</f>
        <v>18</v>
      </c>
      <c r="AA61" s="6">
        <f>ROUND(EXP('Random Numbers'!X60)/2.5*Averages!$I60+(1-'Random Numbers'!X60^0.5)*VLOOKUP($D61,Averages!$H$113:$K$117,2,0),Proj_Rounding)</f>
        <v>21</v>
      </c>
      <c r="AB61" s="6">
        <f>ROUND(EXP('Random Numbers'!Y60)/2.5*Averages!$I60+(1-'Random Numbers'!Y60^0.5)*VLOOKUP($D61,Averages!$H$113:$K$117,2,0),Proj_Rounding)</f>
        <v>19</v>
      </c>
      <c r="AC61" s="49">
        <f>ROUND(EXP('Random Numbers'!Z60)/2.5*Averages!$I60+(1-'Random Numbers'!Z60^0.5)*VLOOKUP($D61,Averages!$H$113:$K$117,2,0),Proj_Rounding)</f>
        <v>18</v>
      </c>
      <c r="AD61" s="69">
        <f t="shared" si="0"/>
        <v>482</v>
      </c>
    </row>
    <row r="62" spans="2:30" ht="15" customHeight="1" x14ac:dyDescent="0.35">
      <c r="B62" s="32" t="s">
        <v>27</v>
      </c>
      <c r="C62" s="51" t="s">
        <v>90</v>
      </c>
      <c r="D62" s="6" t="s">
        <v>8</v>
      </c>
      <c r="E62" s="6">
        <f>ROUND(EXP('Random Numbers'!B61)/2.5*Averages!$I61+(1-'Random Numbers'!B61^0.5)*VLOOKUP($D62,Averages!$H$113:$K$117,2,0),Proj_Rounding)</f>
        <v>24</v>
      </c>
      <c r="F62" s="6">
        <f>ROUND(EXP('Random Numbers'!C61)/2.5*Averages!$I61+(1-'Random Numbers'!C61^0.5)*VLOOKUP($D62,Averages!$H$113:$K$117,2,0),Proj_Rounding)</f>
        <v>22</v>
      </c>
      <c r="G62" s="6">
        <f>ROUND(EXP('Random Numbers'!D61)/2.5*Averages!$I61+(1-'Random Numbers'!D61^0.5)*VLOOKUP($D62,Averages!$H$113:$K$117,2,0),Proj_Rounding)</f>
        <v>21</v>
      </c>
      <c r="H62" s="6">
        <f>ROUND(EXP('Random Numbers'!E61)/2.5*Averages!$I61+(1-'Random Numbers'!E61^0.5)*VLOOKUP($D62,Averages!$H$113:$K$117,2,0),Proj_Rounding)</f>
        <v>21</v>
      </c>
      <c r="I62" s="6">
        <f>ROUND(EXP('Random Numbers'!F61)/2.5*Averages!$I61+(1-'Random Numbers'!F61^0.5)*VLOOKUP($D62,Averages!$H$113:$K$117,2,0),Proj_Rounding)</f>
        <v>25</v>
      </c>
      <c r="J62" s="6">
        <f>ROUND(EXP('Random Numbers'!G61)/2.5*Averages!$I61+(1-'Random Numbers'!G61^0.5)*VLOOKUP($D62,Averages!$H$113:$K$117,2,0),Proj_Rounding)</f>
        <v>26</v>
      </c>
      <c r="K62" s="6">
        <f>ROUND(EXP('Random Numbers'!H61)/2.5*Averages!$I61+(1-'Random Numbers'!H61^0.5)*VLOOKUP($D62,Averages!$H$113:$K$117,2,0),Proj_Rounding)</f>
        <v>21</v>
      </c>
      <c r="L62" s="6">
        <f>ROUND(EXP('Random Numbers'!I61)/2.5*Averages!$I61+(1-'Random Numbers'!I61^0.5)*VLOOKUP($D62,Averages!$H$113:$K$117,2,0),Proj_Rounding)</f>
        <v>27</v>
      </c>
      <c r="M62" s="6">
        <f>ROUND(EXP('Random Numbers'!J61)/2.5*Averages!$I61+(1-'Random Numbers'!J61^0.5)*VLOOKUP($D62,Averages!$H$113:$K$117,2,0),Proj_Rounding)</f>
        <v>24</v>
      </c>
      <c r="N62" s="6">
        <f>ROUND(EXP('Random Numbers'!K61)/2.5*Averages!$I61+(1-'Random Numbers'!K61^0.5)*VLOOKUP($D62,Averages!$H$113:$K$117,2,0),Proj_Rounding)</f>
        <v>23</v>
      </c>
      <c r="O62" s="6">
        <f>ROUND(EXP('Random Numbers'!L61)/2.5*Averages!$I61+(1-'Random Numbers'!L61^0.5)*VLOOKUP($D62,Averages!$H$113:$K$117,2,0),Proj_Rounding)</f>
        <v>26</v>
      </c>
      <c r="P62" s="6">
        <f>ROUND(EXP('Random Numbers'!M61)/2.5*Averages!$I61+(1-'Random Numbers'!M61^0.5)*VLOOKUP($D62,Averages!$H$113:$K$117,2,0),Proj_Rounding)</f>
        <v>21</v>
      </c>
      <c r="Q62" s="6">
        <f>ROUND(EXP('Random Numbers'!N61)/2.5*Averages!$I61+(1-'Random Numbers'!N61^0.5)*VLOOKUP($D62,Averages!$H$113:$K$117,2,0),Proj_Rounding)</f>
        <v>25</v>
      </c>
      <c r="R62" s="6">
        <f>ROUND(EXP('Random Numbers'!O61)/2.5*Averages!$I61+(1-'Random Numbers'!O61^0.5)*VLOOKUP($D62,Averages!$H$113:$K$117,2,0),Proj_Rounding)</f>
        <v>23</v>
      </c>
      <c r="S62" s="6">
        <f>ROUND(EXP('Random Numbers'!P61)/2.5*Averages!$I61+(1-'Random Numbers'!P61^0.5)*VLOOKUP($D62,Averages!$H$113:$K$117,2,0),Proj_Rounding)</f>
        <v>22</v>
      </c>
      <c r="T62" s="6">
        <f>ROUND(EXP('Random Numbers'!Q61)/2.5*Averages!$I61+(1-'Random Numbers'!Q61^0.5)*VLOOKUP($D62,Averages!$H$113:$K$117,2,0),Proj_Rounding)</f>
        <v>24</v>
      </c>
      <c r="U62" s="6">
        <f>ROUND(EXP('Random Numbers'!R61)/2.5*Averages!$I61+(1-'Random Numbers'!R61^0.5)*VLOOKUP($D62,Averages!$H$113:$K$117,2,0),Proj_Rounding)</f>
        <v>22</v>
      </c>
      <c r="V62" s="6">
        <f>ROUND(EXP('Random Numbers'!S61)/2.5*Averages!$I61+(1-'Random Numbers'!S61^0.5)*VLOOKUP($D62,Averages!$H$113:$K$117,2,0),Proj_Rounding)</f>
        <v>21</v>
      </c>
      <c r="W62" s="6">
        <f>ROUND(EXP('Random Numbers'!T61)/2.5*Averages!$I61+(1-'Random Numbers'!T61^0.5)*VLOOKUP($D62,Averages!$H$113:$K$117,2,0),Proj_Rounding)</f>
        <v>23</v>
      </c>
      <c r="X62" s="6">
        <f>ROUND(EXP('Random Numbers'!U61)/2.5*Averages!$I61+(1-'Random Numbers'!U61^0.5)*VLOOKUP($D62,Averages!$H$113:$K$117,2,0),Proj_Rounding)</f>
        <v>26</v>
      </c>
      <c r="Y62" s="6">
        <f>ROUND(EXP('Random Numbers'!V61)/2.5*Averages!$I61+(1-'Random Numbers'!V61^0.5)*VLOOKUP($D62,Averages!$H$113:$K$117,2,0),Proj_Rounding)</f>
        <v>25</v>
      </c>
      <c r="Z62" s="6">
        <f>ROUND(EXP('Random Numbers'!W61)/2.5*Averages!$I61+(1-'Random Numbers'!W61^0.5)*VLOOKUP($D62,Averages!$H$113:$K$117,2,0),Proj_Rounding)</f>
        <v>24</v>
      </c>
      <c r="AA62" s="6">
        <f>ROUND(EXP('Random Numbers'!X61)/2.5*Averages!$I61+(1-'Random Numbers'!X61^0.5)*VLOOKUP($D62,Averages!$H$113:$K$117,2,0),Proj_Rounding)</f>
        <v>21</v>
      </c>
      <c r="AB62" s="6">
        <f>ROUND(EXP('Random Numbers'!Y61)/2.5*Averages!$I61+(1-'Random Numbers'!Y61^0.5)*VLOOKUP($D62,Averages!$H$113:$K$117,2,0),Proj_Rounding)</f>
        <v>21</v>
      </c>
      <c r="AC62" s="49">
        <f>ROUND(EXP('Random Numbers'!Z61)/2.5*Averages!$I61+(1-'Random Numbers'!Z61^0.5)*VLOOKUP($D62,Averages!$H$113:$K$117,2,0),Proj_Rounding)</f>
        <v>23</v>
      </c>
      <c r="AD62" s="69">
        <f t="shared" si="0"/>
        <v>581</v>
      </c>
    </row>
    <row r="63" spans="2:30" ht="15" customHeight="1" x14ac:dyDescent="0.35">
      <c r="B63" s="32" t="s">
        <v>27</v>
      </c>
      <c r="C63" s="51" t="s">
        <v>91</v>
      </c>
      <c r="D63" s="6" t="s">
        <v>9</v>
      </c>
      <c r="E63" s="6">
        <f>ROUND(EXP('Random Numbers'!B62)/2.5*Averages!$I62+(1-'Random Numbers'!B62^0.5)*VLOOKUP($D63,Averages!$H$113:$K$117,2,0),Proj_Rounding)</f>
        <v>52</v>
      </c>
      <c r="F63" s="6">
        <f>ROUND(EXP('Random Numbers'!C62)/2.5*Averages!$I62+(1-'Random Numbers'!C62^0.5)*VLOOKUP($D63,Averages!$H$113:$K$117,2,0),Proj_Rounding)</f>
        <v>52</v>
      </c>
      <c r="G63" s="6">
        <f>ROUND(EXP('Random Numbers'!D62)/2.5*Averages!$I62+(1-'Random Numbers'!D62^0.5)*VLOOKUP($D63,Averages!$H$113:$K$117,2,0),Proj_Rounding)</f>
        <v>57</v>
      </c>
      <c r="H63" s="6">
        <f>ROUND(EXP('Random Numbers'!E62)/2.5*Averages!$I62+(1-'Random Numbers'!E62^0.5)*VLOOKUP($D63,Averages!$H$113:$K$117,2,0),Proj_Rounding)</f>
        <v>52</v>
      </c>
      <c r="I63" s="6">
        <f>ROUND(EXP('Random Numbers'!F62)/2.5*Averages!$I62+(1-'Random Numbers'!F62^0.5)*VLOOKUP($D63,Averages!$H$113:$K$117,2,0),Proj_Rounding)</f>
        <v>54</v>
      </c>
      <c r="J63" s="6">
        <f>ROUND(EXP('Random Numbers'!G62)/2.5*Averages!$I62+(1-'Random Numbers'!G62^0.5)*VLOOKUP($D63,Averages!$H$113:$K$117,2,0),Proj_Rounding)</f>
        <v>52</v>
      </c>
      <c r="K63" s="6">
        <f>ROUND(EXP('Random Numbers'!H62)/2.5*Averages!$I62+(1-'Random Numbers'!H62^0.5)*VLOOKUP($D63,Averages!$H$113:$K$117,2,0),Proj_Rounding)</f>
        <v>52</v>
      </c>
      <c r="L63" s="6">
        <f>ROUND(EXP('Random Numbers'!I62)/2.5*Averages!$I62+(1-'Random Numbers'!I62^0.5)*VLOOKUP($D63,Averages!$H$113:$K$117,2,0),Proj_Rounding)</f>
        <v>53</v>
      </c>
      <c r="M63" s="6">
        <f>ROUND(EXP('Random Numbers'!J62)/2.5*Averages!$I62+(1-'Random Numbers'!J62^0.5)*VLOOKUP($D63,Averages!$H$113:$K$117,2,0),Proj_Rounding)</f>
        <v>53</v>
      </c>
      <c r="N63" s="6">
        <f>ROUND(EXP('Random Numbers'!K62)/2.5*Averages!$I62+(1-'Random Numbers'!K62^0.5)*VLOOKUP($D63,Averages!$H$113:$K$117,2,0),Proj_Rounding)</f>
        <v>55</v>
      </c>
      <c r="O63" s="6">
        <f>ROUND(EXP('Random Numbers'!L62)/2.5*Averages!$I62+(1-'Random Numbers'!L62^0.5)*VLOOKUP($D63,Averages!$H$113:$K$117,2,0),Proj_Rounding)</f>
        <v>54</v>
      </c>
      <c r="P63" s="6">
        <f>ROUND(EXP('Random Numbers'!M62)/2.5*Averages!$I62+(1-'Random Numbers'!M62^0.5)*VLOOKUP($D63,Averages!$H$113:$K$117,2,0),Proj_Rounding)</f>
        <v>53</v>
      </c>
      <c r="Q63" s="6">
        <f>ROUND(EXP('Random Numbers'!N62)/2.5*Averages!$I62+(1-'Random Numbers'!N62^0.5)*VLOOKUP($D63,Averages!$H$113:$K$117,2,0),Proj_Rounding)</f>
        <v>66</v>
      </c>
      <c r="R63" s="6">
        <f>ROUND(EXP('Random Numbers'!O62)/2.5*Averages!$I62+(1-'Random Numbers'!O62^0.5)*VLOOKUP($D63,Averages!$H$113:$K$117,2,0),Proj_Rounding)</f>
        <v>54</v>
      </c>
      <c r="S63" s="6">
        <f>ROUND(EXP('Random Numbers'!P62)/2.5*Averages!$I62+(1-'Random Numbers'!P62^0.5)*VLOOKUP($D63,Averages!$H$113:$K$117,2,0),Proj_Rounding)</f>
        <v>52</v>
      </c>
      <c r="T63" s="6">
        <f>ROUND(EXP('Random Numbers'!Q62)/2.5*Averages!$I62+(1-'Random Numbers'!Q62^0.5)*VLOOKUP($D63,Averages!$H$113:$K$117,2,0),Proj_Rounding)</f>
        <v>52</v>
      </c>
      <c r="U63" s="6">
        <f>ROUND(EXP('Random Numbers'!R62)/2.5*Averages!$I62+(1-'Random Numbers'!R62^0.5)*VLOOKUP($D63,Averages!$H$113:$K$117,2,0),Proj_Rounding)</f>
        <v>52</v>
      </c>
      <c r="V63" s="6">
        <f>ROUND(EXP('Random Numbers'!S62)/2.5*Averages!$I62+(1-'Random Numbers'!S62^0.5)*VLOOKUP($D63,Averages!$H$113:$K$117,2,0),Proj_Rounding)</f>
        <v>64</v>
      </c>
      <c r="W63" s="6">
        <f>ROUND(EXP('Random Numbers'!T62)/2.5*Averages!$I62+(1-'Random Numbers'!T62^0.5)*VLOOKUP($D63,Averages!$H$113:$K$117,2,0),Proj_Rounding)</f>
        <v>65</v>
      </c>
      <c r="X63" s="6">
        <f>ROUND(EXP('Random Numbers'!U62)/2.5*Averages!$I62+(1-'Random Numbers'!U62^0.5)*VLOOKUP($D63,Averages!$H$113:$K$117,2,0),Proj_Rounding)</f>
        <v>59</v>
      </c>
      <c r="Y63" s="6">
        <f>ROUND(EXP('Random Numbers'!V62)/2.5*Averages!$I62+(1-'Random Numbers'!V62^0.5)*VLOOKUP($D63,Averages!$H$113:$K$117,2,0),Proj_Rounding)</f>
        <v>54</v>
      </c>
      <c r="Z63" s="6">
        <f>ROUND(EXP('Random Numbers'!W62)/2.5*Averages!$I62+(1-'Random Numbers'!W62^0.5)*VLOOKUP($D63,Averages!$H$113:$K$117,2,0),Proj_Rounding)</f>
        <v>57</v>
      </c>
      <c r="AA63" s="6">
        <f>ROUND(EXP('Random Numbers'!X62)/2.5*Averages!$I62+(1-'Random Numbers'!X62^0.5)*VLOOKUP($D63,Averages!$H$113:$K$117,2,0),Proj_Rounding)</f>
        <v>53</v>
      </c>
      <c r="AB63" s="6">
        <f>ROUND(EXP('Random Numbers'!Y62)/2.5*Averages!$I62+(1-'Random Numbers'!Y62^0.5)*VLOOKUP($D63,Averages!$H$113:$K$117,2,0),Proj_Rounding)</f>
        <v>52</v>
      </c>
      <c r="AC63" s="49">
        <f>ROUND(EXP('Random Numbers'!Z62)/2.5*Averages!$I62+(1-'Random Numbers'!Z62^0.5)*VLOOKUP($D63,Averages!$H$113:$K$117,2,0),Proj_Rounding)</f>
        <v>60</v>
      </c>
      <c r="AD63" s="69">
        <f t="shared" si="0"/>
        <v>1379</v>
      </c>
    </row>
    <row r="64" spans="2:30" ht="15" customHeight="1" x14ac:dyDescent="0.35">
      <c r="B64" s="32" t="s">
        <v>27</v>
      </c>
      <c r="C64" s="51" t="s">
        <v>92</v>
      </c>
      <c r="D64" s="6" t="s">
        <v>9</v>
      </c>
      <c r="E64" s="6">
        <f>ROUND(EXP('Random Numbers'!B63)/2.5*Averages!$I63+(1-'Random Numbers'!B63^0.5)*VLOOKUP($D64,Averages!$H$113:$K$117,2,0),Proj_Rounding)</f>
        <v>60</v>
      </c>
      <c r="F64" s="6">
        <f>ROUND(EXP('Random Numbers'!C63)/2.5*Averages!$I63+(1-'Random Numbers'!C63^0.5)*VLOOKUP($D64,Averages!$H$113:$K$117,2,0),Proj_Rounding)</f>
        <v>59</v>
      </c>
      <c r="G64" s="6">
        <f>ROUND(EXP('Random Numbers'!D63)/2.5*Averages!$I63+(1-'Random Numbers'!D63^0.5)*VLOOKUP($D64,Averages!$H$113:$K$117,2,0),Proj_Rounding)</f>
        <v>67</v>
      </c>
      <c r="H64" s="6">
        <f>ROUND(EXP('Random Numbers'!E63)/2.5*Averages!$I63+(1-'Random Numbers'!E63^0.5)*VLOOKUP($D64,Averages!$H$113:$K$117,2,0),Proj_Rounding)</f>
        <v>63</v>
      </c>
      <c r="I64" s="6">
        <f>ROUND(EXP('Random Numbers'!F63)/2.5*Averages!$I63+(1-'Random Numbers'!F63^0.5)*VLOOKUP($D64,Averages!$H$113:$K$117,2,0),Proj_Rounding)</f>
        <v>64</v>
      </c>
      <c r="J64" s="6">
        <f>ROUND(EXP('Random Numbers'!G63)/2.5*Averages!$I63+(1-'Random Numbers'!G63^0.5)*VLOOKUP($D64,Averages!$H$113:$K$117,2,0),Proj_Rounding)</f>
        <v>56</v>
      </c>
      <c r="K64" s="6">
        <f>ROUND(EXP('Random Numbers'!H63)/2.5*Averages!$I63+(1-'Random Numbers'!H63^0.5)*VLOOKUP($D64,Averages!$H$113:$K$117,2,0),Proj_Rounding)</f>
        <v>56</v>
      </c>
      <c r="L64" s="6">
        <f>ROUND(EXP('Random Numbers'!I63)/2.5*Averages!$I63+(1-'Random Numbers'!I63^0.5)*VLOOKUP($D64,Averages!$H$113:$K$117,2,0),Proj_Rounding)</f>
        <v>66</v>
      </c>
      <c r="M64" s="6">
        <f>ROUND(EXP('Random Numbers'!J63)/2.5*Averages!$I63+(1-'Random Numbers'!J63^0.5)*VLOOKUP($D64,Averages!$H$113:$K$117,2,0),Proj_Rounding)</f>
        <v>57</v>
      </c>
      <c r="N64" s="6">
        <f>ROUND(EXP('Random Numbers'!K63)/2.5*Averages!$I63+(1-'Random Numbers'!K63^0.5)*VLOOKUP($D64,Averages!$H$113:$K$117,2,0),Proj_Rounding)</f>
        <v>56</v>
      </c>
      <c r="O64" s="6">
        <f>ROUND(EXP('Random Numbers'!L63)/2.5*Averages!$I63+(1-'Random Numbers'!L63^0.5)*VLOOKUP($D64,Averages!$H$113:$K$117,2,0),Proj_Rounding)</f>
        <v>64</v>
      </c>
      <c r="P64" s="6">
        <f>ROUND(EXP('Random Numbers'!M63)/2.5*Averages!$I63+(1-'Random Numbers'!M63^0.5)*VLOOKUP($D64,Averages!$H$113:$K$117,2,0),Proj_Rounding)</f>
        <v>65</v>
      </c>
      <c r="Q64" s="6">
        <f>ROUND(EXP('Random Numbers'!N63)/2.5*Averages!$I63+(1-'Random Numbers'!N63^0.5)*VLOOKUP($D64,Averages!$H$113:$K$117,2,0),Proj_Rounding)</f>
        <v>58</v>
      </c>
      <c r="R64" s="6">
        <f>ROUND(EXP('Random Numbers'!O63)/2.5*Averages!$I63+(1-'Random Numbers'!O63^0.5)*VLOOKUP($D64,Averages!$H$113:$K$117,2,0),Proj_Rounding)</f>
        <v>56</v>
      </c>
      <c r="S64" s="6">
        <f>ROUND(EXP('Random Numbers'!P63)/2.5*Averages!$I63+(1-'Random Numbers'!P63^0.5)*VLOOKUP($D64,Averages!$H$113:$K$117,2,0),Proj_Rounding)</f>
        <v>65</v>
      </c>
      <c r="T64" s="6">
        <f>ROUND(EXP('Random Numbers'!Q63)/2.5*Averages!$I63+(1-'Random Numbers'!Q63^0.5)*VLOOKUP($D64,Averages!$H$113:$K$117,2,0),Proj_Rounding)</f>
        <v>58</v>
      </c>
      <c r="U64" s="6">
        <f>ROUND(EXP('Random Numbers'!R63)/2.5*Averages!$I63+(1-'Random Numbers'!R63^0.5)*VLOOKUP($D64,Averages!$H$113:$K$117,2,0),Proj_Rounding)</f>
        <v>56</v>
      </c>
      <c r="V64" s="6">
        <f>ROUND(EXP('Random Numbers'!S63)/2.5*Averages!$I63+(1-'Random Numbers'!S63^0.5)*VLOOKUP($D64,Averages!$H$113:$K$117,2,0),Proj_Rounding)</f>
        <v>65</v>
      </c>
      <c r="W64" s="6">
        <f>ROUND(EXP('Random Numbers'!T63)/2.5*Averages!$I63+(1-'Random Numbers'!T63^0.5)*VLOOKUP($D64,Averages!$H$113:$K$117,2,0),Proj_Rounding)</f>
        <v>58</v>
      </c>
      <c r="X64" s="6">
        <f>ROUND(EXP('Random Numbers'!U63)/2.5*Averages!$I63+(1-'Random Numbers'!U63^0.5)*VLOOKUP($D64,Averages!$H$113:$K$117,2,0),Proj_Rounding)</f>
        <v>60</v>
      </c>
      <c r="Y64" s="6">
        <f>ROUND(EXP('Random Numbers'!V63)/2.5*Averages!$I63+(1-'Random Numbers'!V63^0.5)*VLOOKUP($D64,Averages!$H$113:$K$117,2,0),Proj_Rounding)</f>
        <v>58</v>
      </c>
      <c r="Z64" s="6">
        <f>ROUND(EXP('Random Numbers'!W63)/2.5*Averages!$I63+(1-'Random Numbers'!W63^0.5)*VLOOKUP($D64,Averages!$H$113:$K$117,2,0),Proj_Rounding)</f>
        <v>59</v>
      </c>
      <c r="AA64" s="6">
        <f>ROUND(EXP('Random Numbers'!X63)/2.5*Averages!$I63+(1-'Random Numbers'!X63^0.5)*VLOOKUP($D64,Averages!$H$113:$K$117,2,0),Proj_Rounding)</f>
        <v>59</v>
      </c>
      <c r="AB64" s="6">
        <f>ROUND(EXP('Random Numbers'!Y63)/2.5*Averages!$I63+(1-'Random Numbers'!Y63^0.5)*VLOOKUP($D64,Averages!$H$113:$K$117,2,0),Proj_Rounding)</f>
        <v>60</v>
      </c>
      <c r="AC64" s="49">
        <f>ROUND(EXP('Random Numbers'!Z63)/2.5*Averages!$I63+(1-'Random Numbers'!Z63^0.5)*VLOOKUP($D64,Averages!$H$113:$K$117,2,0),Proj_Rounding)</f>
        <v>56</v>
      </c>
      <c r="AD64" s="69">
        <f t="shared" si="0"/>
        <v>1501</v>
      </c>
    </row>
    <row r="65" spans="2:30" ht="15" customHeight="1" x14ac:dyDescent="0.35">
      <c r="B65" s="32" t="s">
        <v>27</v>
      </c>
      <c r="C65" s="51" t="s">
        <v>93</v>
      </c>
      <c r="D65" s="6" t="s">
        <v>9</v>
      </c>
      <c r="E65" s="6">
        <f>ROUND(EXP('Random Numbers'!B64)/2.5*Averages!$I64+(1-'Random Numbers'!B64^0.5)*VLOOKUP($D65,Averages!$H$113:$K$117,2,0),Proj_Rounding)</f>
        <v>63</v>
      </c>
      <c r="F65" s="6">
        <f>ROUND(EXP('Random Numbers'!C64)/2.5*Averages!$I64+(1-'Random Numbers'!C64^0.5)*VLOOKUP($D65,Averages!$H$113:$K$117,2,0),Proj_Rounding)</f>
        <v>73</v>
      </c>
      <c r="G65" s="6">
        <f>ROUND(EXP('Random Numbers'!D64)/2.5*Averages!$I64+(1-'Random Numbers'!D64^0.5)*VLOOKUP($D65,Averages!$H$113:$K$117,2,0),Proj_Rounding)</f>
        <v>64</v>
      </c>
      <c r="H65" s="6">
        <f>ROUND(EXP('Random Numbers'!E64)/2.5*Averages!$I64+(1-'Random Numbers'!E64^0.5)*VLOOKUP($D65,Averages!$H$113:$K$117,2,0),Proj_Rounding)</f>
        <v>65</v>
      </c>
      <c r="I65" s="6">
        <f>ROUND(EXP('Random Numbers'!F64)/2.5*Averages!$I64+(1-'Random Numbers'!F64^0.5)*VLOOKUP($D65,Averages!$H$113:$K$117,2,0),Proj_Rounding)</f>
        <v>62</v>
      </c>
      <c r="J65" s="6">
        <f>ROUND(EXP('Random Numbers'!G64)/2.5*Averages!$I64+(1-'Random Numbers'!G64^0.5)*VLOOKUP($D65,Averages!$H$113:$K$117,2,0),Proj_Rounding)</f>
        <v>67</v>
      </c>
      <c r="K65" s="6">
        <f>ROUND(EXP('Random Numbers'!H64)/2.5*Averages!$I64+(1-'Random Numbers'!H64^0.5)*VLOOKUP($D65,Averages!$H$113:$K$117,2,0),Proj_Rounding)</f>
        <v>68</v>
      </c>
      <c r="L65" s="6">
        <f>ROUND(EXP('Random Numbers'!I64)/2.5*Averages!$I64+(1-'Random Numbers'!I64^0.5)*VLOOKUP($D65,Averages!$H$113:$K$117,2,0),Proj_Rounding)</f>
        <v>62</v>
      </c>
      <c r="M65" s="6">
        <f>ROUND(EXP('Random Numbers'!J64)/2.5*Averages!$I64+(1-'Random Numbers'!J64^0.5)*VLOOKUP($D65,Averages!$H$113:$K$117,2,0),Proj_Rounding)</f>
        <v>64</v>
      </c>
      <c r="N65" s="6">
        <f>ROUND(EXP('Random Numbers'!K64)/2.5*Averages!$I64+(1-'Random Numbers'!K64^0.5)*VLOOKUP($D65,Averages!$H$113:$K$117,2,0),Proj_Rounding)</f>
        <v>74</v>
      </c>
      <c r="O65" s="6">
        <f>ROUND(EXP('Random Numbers'!L64)/2.5*Averages!$I64+(1-'Random Numbers'!L64^0.5)*VLOOKUP($D65,Averages!$H$113:$K$117,2,0),Proj_Rounding)</f>
        <v>72</v>
      </c>
      <c r="P65" s="6">
        <f>ROUND(EXP('Random Numbers'!M64)/2.5*Averages!$I64+(1-'Random Numbers'!M64^0.5)*VLOOKUP($D65,Averages!$H$113:$K$117,2,0),Proj_Rounding)</f>
        <v>70</v>
      </c>
      <c r="Q65" s="6">
        <f>ROUND(EXP('Random Numbers'!N64)/2.5*Averages!$I64+(1-'Random Numbers'!N64^0.5)*VLOOKUP($D65,Averages!$H$113:$K$117,2,0),Proj_Rounding)</f>
        <v>67</v>
      </c>
      <c r="R65" s="6">
        <f>ROUND(EXP('Random Numbers'!O64)/2.5*Averages!$I64+(1-'Random Numbers'!O64^0.5)*VLOOKUP($D65,Averages!$H$113:$K$117,2,0),Proj_Rounding)</f>
        <v>66</v>
      </c>
      <c r="S65" s="6">
        <f>ROUND(EXP('Random Numbers'!P64)/2.5*Averages!$I64+(1-'Random Numbers'!P64^0.5)*VLOOKUP($D65,Averages!$H$113:$K$117,2,0),Proj_Rounding)</f>
        <v>62</v>
      </c>
      <c r="T65" s="6">
        <f>ROUND(EXP('Random Numbers'!Q64)/2.5*Averages!$I64+(1-'Random Numbers'!Q64^0.5)*VLOOKUP($D65,Averages!$H$113:$K$117,2,0),Proj_Rounding)</f>
        <v>65</v>
      </c>
      <c r="U65" s="6">
        <f>ROUND(EXP('Random Numbers'!R64)/2.5*Averages!$I64+(1-'Random Numbers'!R64^0.5)*VLOOKUP($D65,Averages!$H$113:$K$117,2,0),Proj_Rounding)</f>
        <v>63</v>
      </c>
      <c r="V65" s="6">
        <f>ROUND(EXP('Random Numbers'!S64)/2.5*Averages!$I64+(1-'Random Numbers'!S64^0.5)*VLOOKUP($D65,Averages!$H$113:$K$117,2,0),Proj_Rounding)</f>
        <v>68</v>
      </c>
      <c r="W65" s="6">
        <f>ROUND(EXP('Random Numbers'!T64)/2.5*Averages!$I64+(1-'Random Numbers'!T64^0.5)*VLOOKUP($D65,Averages!$H$113:$K$117,2,0),Proj_Rounding)</f>
        <v>65</v>
      </c>
      <c r="X65" s="6">
        <f>ROUND(EXP('Random Numbers'!U64)/2.5*Averages!$I64+(1-'Random Numbers'!U64^0.5)*VLOOKUP($D65,Averages!$H$113:$K$117,2,0),Proj_Rounding)</f>
        <v>64</v>
      </c>
      <c r="Y65" s="6">
        <f>ROUND(EXP('Random Numbers'!V64)/2.5*Averages!$I64+(1-'Random Numbers'!V64^0.5)*VLOOKUP($D65,Averages!$H$113:$K$117,2,0),Proj_Rounding)</f>
        <v>62</v>
      </c>
      <c r="Z65" s="6">
        <f>ROUND(EXP('Random Numbers'!W64)/2.5*Averages!$I64+(1-'Random Numbers'!W64^0.5)*VLOOKUP($D65,Averages!$H$113:$K$117,2,0),Proj_Rounding)</f>
        <v>62</v>
      </c>
      <c r="AA65" s="6">
        <f>ROUND(EXP('Random Numbers'!X64)/2.5*Averages!$I64+(1-'Random Numbers'!X64^0.5)*VLOOKUP($D65,Averages!$H$113:$K$117,2,0),Proj_Rounding)</f>
        <v>64</v>
      </c>
      <c r="AB65" s="6">
        <f>ROUND(EXP('Random Numbers'!Y64)/2.5*Averages!$I64+(1-'Random Numbers'!Y64^0.5)*VLOOKUP($D65,Averages!$H$113:$K$117,2,0),Proj_Rounding)</f>
        <v>70</v>
      </c>
      <c r="AC65" s="49">
        <f>ROUND(EXP('Random Numbers'!Z64)/2.5*Averages!$I64+(1-'Random Numbers'!Z64^0.5)*VLOOKUP($D65,Averages!$H$113:$K$117,2,0),Proj_Rounding)</f>
        <v>69</v>
      </c>
      <c r="AD65" s="69">
        <f t="shared" si="0"/>
        <v>1651</v>
      </c>
    </row>
    <row r="66" spans="2:30" ht="15" customHeight="1" x14ac:dyDescent="0.35">
      <c r="B66" s="32" t="s">
        <v>27</v>
      </c>
      <c r="C66" s="51" t="s">
        <v>94</v>
      </c>
      <c r="D66" s="6" t="s">
        <v>9</v>
      </c>
      <c r="E66" s="6">
        <f>ROUND(EXP('Random Numbers'!B65)/2.5*Averages!$I65+(1-'Random Numbers'!B65^0.5)*VLOOKUP($D66,Averages!$H$113:$K$117,2,0),Proj_Rounding)</f>
        <v>58</v>
      </c>
      <c r="F66" s="6">
        <f>ROUND(EXP('Random Numbers'!C65)/2.5*Averages!$I65+(1-'Random Numbers'!C65^0.5)*VLOOKUP($D66,Averages!$H$113:$K$117,2,0),Proj_Rounding)</f>
        <v>53</v>
      </c>
      <c r="G66" s="6">
        <f>ROUND(EXP('Random Numbers'!D65)/2.5*Averages!$I65+(1-'Random Numbers'!D65^0.5)*VLOOKUP($D66,Averages!$H$113:$K$117,2,0),Proj_Rounding)</f>
        <v>53</v>
      </c>
      <c r="H66" s="6">
        <f>ROUND(EXP('Random Numbers'!E65)/2.5*Averages!$I65+(1-'Random Numbers'!E65^0.5)*VLOOKUP($D66,Averages!$H$113:$K$117,2,0),Proj_Rounding)</f>
        <v>55</v>
      </c>
      <c r="I66" s="6">
        <f>ROUND(EXP('Random Numbers'!F65)/2.5*Averages!$I65+(1-'Random Numbers'!F65^0.5)*VLOOKUP($D66,Averages!$H$113:$K$117,2,0),Proj_Rounding)</f>
        <v>53</v>
      </c>
      <c r="J66" s="6">
        <f>ROUND(EXP('Random Numbers'!G65)/2.5*Averages!$I65+(1-'Random Numbers'!G65^0.5)*VLOOKUP($D66,Averages!$H$113:$K$117,2,0),Proj_Rounding)</f>
        <v>74</v>
      </c>
      <c r="K66" s="6">
        <f>ROUND(EXP('Random Numbers'!H65)/2.5*Averages!$I65+(1-'Random Numbers'!H65^0.5)*VLOOKUP($D66,Averages!$H$113:$K$117,2,0),Proj_Rounding)</f>
        <v>57</v>
      </c>
      <c r="L66" s="6">
        <f>ROUND(EXP('Random Numbers'!I65)/2.5*Averages!$I65+(1-'Random Numbers'!I65^0.5)*VLOOKUP($D66,Averages!$H$113:$K$117,2,0),Proj_Rounding)</f>
        <v>56</v>
      </c>
      <c r="M66" s="6">
        <f>ROUND(EXP('Random Numbers'!J65)/2.5*Averages!$I65+(1-'Random Numbers'!J65^0.5)*VLOOKUP($D66,Averages!$H$113:$K$117,2,0),Proj_Rounding)</f>
        <v>58</v>
      </c>
      <c r="N66" s="6">
        <f>ROUND(EXP('Random Numbers'!K65)/2.5*Averages!$I65+(1-'Random Numbers'!K65^0.5)*VLOOKUP($D66,Averages!$H$113:$K$117,2,0),Proj_Rounding)</f>
        <v>56</v>
      </c>
      <c r="O66" s="6">
        <f>ROUND(EXP('Random Numbers'!L65)/2.5*Averages!$I65+(1-'Random Numbers'!L65^0.5)*VLOOKUP($D66,Averages!$H$113:$K$117,2,0),Proj_Rounding)</f>
        <v>52</v>
      </c>
      <c r="P66" s="6">
        <f>ROUND(EXP('Random Numbers'!M65)/2.5*Averages!$I65+(1-'Random Numbers'!M65^0.5)*VLOOKUP($D66,Averages!$H$113:$K$117,2,0),Proj_Rounding)</f>
        <v>52</v>
      </c>
      <c r="Q66" s="6">
        <f>ROUND(EXP('Random Numbers'!N65)/2.5*Averages!$I65+(1-'Random Numbers'!N65^0.5)*VLOOKUP($D66,Averages!$H$113:$K$117,2,0),Proj_Rounding)</f>
        <v>54</v>
      </c>
      <c r="R66" s="6">
        <f>ROUND(EXP('Random Numbers'!O65)/2.5*Averages!$I65+(1-'Random Numbers'!O65^0.5)*VLOOKUP($D66,Averages!$H$113:$K$117,2,0),Proj_Rounding)</f>
        <v>52</v>
      </c>
      <c r="S66" s="6">
        <f>ROUND(EXP('Random Numbers'!P65)/2.5*Averages!$I65+(1-'Random Numbers'!P65^0.5)*VLOOKUP($D66,Averages!$H$113:$K$117,2,0),Proj_Rounding)</f>
        <v>55</v>
      </c>
      <c r="T66" s="6">
        <f>ROUND(EXP('Random Numbers'!Q65)/2.5*Averages!$I65+(1-'Random Numbers'!Q65^0.5)*VLOOKUP($D66,Averages!$H$113:$K$117,2,0),Proj_Rounding)</f>
        <v>52</v>
      </c>
      <c r="U66" s="6">
        <f>ROUND(EXP('Random Numbers'!R65)/2.5*Averages!$I65+(1-'Random Numbers'!R65^0.5)*VLOOKUP($D66,Averages!$H$113:$K$117,2,0),Proj_Rounding)</f>
        <v>53</v>
      </c>
      <c r="V66" s="6">
        <f>ROUND(EXP('Random Numbers'!S65)/2.5*Averages!$I65+(1-'Random Numbers'!S65^0.5)*VLOOKUP($D66,Averages!$H$113:$K$117,2,0),Proj_Rounding)</f>
        <v>58</v>
      </c>
      <c r="W66" s="6">
        <f>ROUND(EXP('Random Numbers'!T65)/2.5*Averages!$I65+(1-'Random Numbers'!T65^0.5)*VLOOKUP($D66,Averages!$H$113:$K$117,2,0),Proj_Rounding)</f>
        <v>52</v>
      </c>
      <c r="X66" s="6">
        <f>ROUND(EXP('Random Numbers'!U65)/2.5*Averages!$I65+(1-'Random Numbers'!U65^0.5)*VLOOKUP($D66,Averages!$H$113:$K$117,2,0),Proj_Rounding)</f>
        <v>52</v>
      </c>
      <c r="Y66" s="6">
        <f>ROUND(EXP('Random Numbers'!V65)/2.5*Averages!$I65+(1-'Random Numbers'!V65^0.5)*VLOOKUP($D66,Averages!$H$113:$K$117,2,0),Proj_Rounding)</f>
        <v>53</v>
      </c>
      <c r="Z66" s="6">
        <f>ROUND(EXP('Random Numbers'!W65)/2.5*Averages!$I65+(1-'Random Numbers'!W65^0.5)*VLOOKUP($D66,Averages!$H$113:$K$117,2,0),Proj_Rounding)</f>
        <v>54</v>
      </c>
      <c r="AA66" s="6">
        <f>ROUND(EXP('Random Numbers'!X65)/2.5*Averages!$I65+(1-'Random Numbers'!X65^0.5)*VLOOKUP($D66,Averages!$H$113:$K$117,2,0),Proj_Rounding)</f>
        <v>55</v>
      </c>
      <c r="AB66" s="6">
        <f>ROUND(EXP('Random Numbers'!Y65)/2.5*Averages!$I65+(1-'Random Numbers'!Y65^0.5)*VLOOKUP($D66,Averages!$H$113:$K$117,2,0),Proj_Rounding)</f>
        <v>53</v>
      </c>
      <c r="AC66" s="49">
        <f>ROUND(EXP('Random Numbers'!Z65)/2.5*Averages!$I65+(1-'Random Numbers'!Z65^0.5)*VLOOKUP($D66,Averages!$H$113:$K$117,2,0),Proj_Rounding)</f>
        <v>52</v>
      </c>
      <c r="AD66" s="69">
        <f t="shared" si="0"/>
        <v>1372</v>
      </c>
    </row>
    <row r="67" spans="2:30" ht="15" customHeight="1" x14ac:dyDescent="0.35">
      <c r="B67" s="32" t="s">
        <v>27</v>
      </c>
      <c r="C67" s="51" t="s">
        <v>95</v>
      </c>
      <c r="D67" s="6" t="s">
        <v>10</v>
      </c>
      <c r="E67" s="6">
        <f>ROUND(EXP('Random Numbers'!B66)/2.5*Averages!$I66+(1-'Random Numbers'!B66^0.5)*VLOOKUP($D67,Averages!$H$113:$K$117,2,0),Proj_Rounding)</f>
        <v>30</v>
      </c>
      <c r="F67" s="6">
        <f>ROUND(EXP('Random Numbers'!C66)/2.5*Averages!$I66+(1-'Random Numbers'!C66^0.5)*VLOOKUP($D67,Averages!$H$113:$K$117,2,0),Proj_Rounding)</f>
        <v>30</v>
      </c>
      <c r="G67" s="6">
        <f>ROUND(EXP('Random Numbers'!D66)/2.5*Averages!$I66+(1-'Random Numbers'!D66^0.5)*VLOOKUP($D67,Averages!$H$113:$K$117,2,0),Proj_Rounding)</f>
        <v>30</v>
      </c>
      <c r="H67" s="6">
        <f>ROUND(EXP('Random Numbers'!E66)/2.5*Averages!$I66+(1-'Random Numbers'!E66^0.5)*VLOOKUP($D67,Averages!$H$113:$K$117,2,0),Proj_Rounding)</f>
        <v>30</v>
      </c>
      <c r="I67" s="6">
        <f>ROUND(EXP('Random Numbers'!F66)/2.5*Averages!$I66+(1-'Random Numbers'!F66^0.5)*VLOOKUP($D67,Averages!$H$113:$K$117,2,0),Proj_Rounding)</f>
        <v>32</v>
      </c>
      <c r="J67" s="6">
        <f>ROUND(EXP('Random Numbers'!G66)/2.5*Averages!$I66+(1-'Random Numbers'!G66^0.5)*VLOOKUP($D67,Averages!$H$113:$K$117,2,0),Proj_Rounding)</f>
        <v>30</v>
      </c>
      <c r="K67" s="6">
        <f>ROUND(EXP('Random Numbers'!H66)/2.5*Averages!$I66+(1-'Random Numbers'!H66^0.5)*VLOOKUP($D67,Averages!$H$113:$K$117,2,0),Proj_Rounding)</f>
        <v>30</v>
      </c>
      <c r="L67" s="6">
        <f>ROUND(EXP('Random Numbers'!I66)/2.5*Averages!$I66+(1-'Random Numbers'!I66^0.5)*VLOOKUP($D67,Averages!$H$113:$K$117,2,0),Proj_Rounding)</f>
        <v>30</v>
      </c>
      <c r="M67" s="6">
        <f>ROUND(EXP('Random Numbers'!J66)/2.5*Averages!$I66+(1-'Random Numbers'!J66^0.5)*VLOOKUP($D67,Averages!$H$113:$K$117,2,0),Proj_Rounding)</f>
        <v>30</v>
      </c>
      <c r="N67" s="6">
        <f>ROUND(EXP('Random Numbers'!K66)/2.5*Averages!$I66+(1-'Random Numbers'!K66^0.5)*VLOOKUP($D67,Averages!$H$113:$K$117,2,0),Proj_Rounding)</f>
        <v>30</v>
      </c>
      <c r="O67" s="6">
        <f>ROUND(EXP('Random Numbers'!L66)/2.5*Averages!$I66+(1-'Random Numbers'!L66^0.5)*VLOOKUP($D67,Averages!$H$113:$K$117,2,0),Proj_Rounding)</f>
        <v>32</v>
      </c>
      <c r="P67" s="6">
        <f>ROUND(EXP('Random Numbers'!M66)/2.5*Averages!$I66+(1-'Random Numbers'!M66^0.5)*VLOOKUP($D67,Averages!$H$113:$K$117,2,0),Proj_Rounding)</f>
        <v>30</v>
      </c>
      <c r="Q67" s="6">
        <f>ROUND(EXP('Random Numbers'!N66)/2.5*Averages!$I66+(1-'Random Numbers'!N66^0.5)*VLOOKUP($D67,Averages!$H$113:$K$117,2,0),Proj_Rounding)</f>
        <v>30</v>
      </c>
      <c r="R67" s="6">
        <f>ROUND(EXP('Random Numbers'!O66)/2.5*Averages!$I66+(1-'Random Numbers'!O66^0.5)*VLOOKUP($D67,Averages!$H$113:$K$117,2,0),Proj_Rounding)</f>
        <v>30</v>
      </c>
      <c r="S67" s="6">
        <f>ROUND(EXP('Random Numbers'!P66)/2.5*Averages!$I66+(1-'Random Numbers'!P66^0.5)*VLOOKUP($D67,Averages!$H$113:$K$117,2,0),Proj_Rounding)</f>
        <v>38</v>
      </c>
      <c r="T67" s="6">
        <f>ROUND(EXP('Random Numbers'!Q66)/2.5*Averages!$I66+(1-'Random Numbers'!Q66^0.5)*VLOOKUP($D67,Averages!$H$113:$K$117,2,0),Proj_Rounding)</f>
        <v>31</v>
      </c>
      <c r="U67" s="6">
        <f>ROUND(EXP('Random Numbers'!R66)/2.5*Averages!$I66+(1-'Random Numbers'!R66^0.5)*VLOOKUP($D67,Averages!$H$113:$K$117,2,0),Proj_Rounding)</f>
        <v>30</v>
      </c>
      <c r="V67" s="6">
        <f>ROUND(EXP('Random Numbers'!S66)/2.5*Averages!$I66+(1-'Random Numbers'!S66^0.5)*VLOOKUP($D67,Averages!$H$113:$K$117,2,0),Proj_Rounding)</f>
        <v>38</v>
      </c>
      <c r="W67" s="6">
        <f>ROUND(EXP('Random Numbers'!T66)/2.5*Averages!$I66+(1-'Random Numbers'!T66^0.5)*VLOOKUP($D67,Averages!$H$113:$K$117,2,0),Proj_Rounding)</f>
        <v>30</v>
      </c>
      <c r="X67" s="6">
        <f>ROUND(EXP('Random Numbers'!U66)/2.5*Averages!$I66+(1-'Random Numbers'!U66^0.5)*VLOOKUP($D67,Averages!$H$113:$K$117,2,0),Proj_Rounding)</f>
        <v>31</v>
      </c>
      <c r="Y67" s="6">
        <f>ROUND(EXP('Random Numbers'!V66)/2.5*Averages!$I66+(1-'Random Numbers'!V66^0.5)*VLOOKUP($D67,Averages!$H$113:$K$117,2,0),Proj_Rounding)</f>
        <v>30</v>
      </c>
      <c r="Z67" s="6">
        <f>ROUND(EXP('Random Numbers'!W66)/2.5*Averages!$I66+(1-'Random Numbers'!W66^0.5)*VLOOKUP($D67,Averages!$H$113:$K$117,2,0),Proj_Rounding)</f>
        <v>35</v>
      </c>
      <c r="AA67" s="6">
        <f>ROUND(EXP('Random Numbers'!X66)/2.5*Averages!$I66+(1-'Random Numbers'!X66^0.5)*VLOOKUP($D67,Averages!$H$113:$K$117,2,0),Proj_Rounding)</f>
        <v>30</v>
      </c>
      <c r="AB67" s="6">
        <f>ROUND(EXP('Random Numbers'!Y66)/2.5*Averages!$I66+(1-'Random Numbers'!Y66^0.5)*VLOOKUP($D67,Averages!$H$113:$K$117,2,0),Proj_Rounding)</f>
        <v>35</v>
      </c>
      <c r="AC67" s="49">
        <f>ROUND(EXP('Random Numbers'!Z66)/2.5*Averages!$I66+(1-'Random Numbers'!Z66^0.5)*VLOOKUP($D67,Averages!$H$113:$K$117,2,0),Proj_Rounding)</f>
        <v>32</v>
      </c>
      <c r="AD67" s="69">
        <f t="shared" si="0"/>
        <v>784</v>
      </c>
    </row>
    <row r="68" spans="2:30" ht="15" customHeight="1" x14ac:dyDescent="0.35">
      <c r="B68" s="32" t="s">
        <v>27</v>
      </c>
      <c r="C68" s="51" t="s">
        <v>96</v>
      </c>
      <c r="D68" s="6" t="s">
        <v>11</v>
      </c>
      <c r="E68" s="6">
        <f>ROUND(EXP('Random Numbers'!B67)/2.5*Averages!$I67+(1-'Random Numbers'!B67^0.5)*VLOOKUP($D68,Averages!$H$113:$K$117,2,0),Proj_Rounding)</f>
        <v>31</v>
      </c>
      <c r="F68" s="6">
        <f>ROUND(EXP('Random Numbers'!C67)/2.5*Averages!$I67+(1-'Random Numbers'!C67^0.5)*VLOOKUP($D68,Averages!$H$113:$K$117,2,0),Proj_Rounding)</f>
        <v>32</v>
      </c>
      <c r="G68" s="6">
        <f>ROUND(EXP('Random Numbers'!D67)/2.5*Averages!$I67+(1-'Random Numbers'!D67^0.5)*VLOOKUP($D68,Averages!$H$113:$K$117,2,0),Proj_Rounding)</f>
        <v>34</v>
      </c>
      <c r="H68" s="6">
        <f>ROUND(EXP('Random Numbers'!E67)/2.5*Averages!$I67+(1-'Random Numbers'!E67^0.5)*VLOOKUP($D68,Averages!$H$113:$K$117,2,0),Proj_Rounding)</f>
        <v>31</v>
      </c>
      <c r="I68" s="6">
        <f>ROUND(EXP('Random Numbers'!F67)/2.5*Averages!$I67+(1-'Random Numbers'!F67^0.5)*VLOOKUP($D68,Averages!$H$113:$K$117,2,0),Proj_Rounding)</f>
        <v>31</v>
      </c>
      <c r="J68" s="6">
        <f>ROUND(EXP('Random Numbers'!G67)/2.5*Averages!$I67+(1-'Random Numbers'!G67^0.5)*VLOOKUP($D68,Averages!$H$113:$K$117,2,0),Proj_Rounding)</f>
        <v>32</v>
      </c>
      <c r="K68" s="6">
        <f>ROUND(EXP('Random Numbers'!H67)/2.5*Averages!$I67+(1-'Random Numbers'!H67^0.5)*VLOOKUP($D68,Averages!$H$113:$K$117,2,0),Proj_Rounding)</f>
        <v>34</v>
      </c>
      <c r="L68" s="6">
        <f>ROUND(EXP('Random Numbers'!I67)/2.5*Averages!$I67+(1-'Random Numbers'!I67^0.5)*VLOOKUP($D68,Averages!$H$113:$K$117,2,0),Proj_Rounding)</f>
        <v>38</v>
      </c>
      <c r="M68" s="6">
        <f>ROUND(EXP('Random Numbers'!J67)/2.5*Averages!$I67+(1-'Random Numbers'!J67^0.5)*VLOOKUP($D68,Averages!$H$113:$K$117,2,0),Proj_Rounding)</f>
        <v>32</v>
      </c>
      <c r="N68" s="6">
        <f>ROUND(EXP('Random Numbers'!K67)/2.5*Averages!$I67+(1-'Random Numbers'!K67^0.5)*VLOOKUP($D68,Averages!$H$113:$K$117,2,0),Proj_Rounding)</f>
        <v>38</v>
      </c>
      <c r="O68" s="6">
        <f>ROUND(EXP('Random Numbers'!L67)/2.5*Averages!$I67+(1-'Random Numbers'!L67^0.5)*VLOOKUP($D68,Averages!$H$113:$K$117,2,0),Proj_Rounding)</f>
        <v>33</v>
      </c>
      <c r="P68" s="6">
        <f>ROUND(EXP('Random Numbers'!M67)/2.5*Averages!$I67+(1-'Random Numbers'!M67^0.5)*VLOOKUP($D68,Averages!$H$113:$K$117,2,0),Proj_Rounding)</f>
        <v>36</v>
      </c>
      <c r="Q68" s="6">
        <f>ROUND(EXP('Random Numbers'!N67)/2.5*Averages!$I67+(1-'Random Numbers'!N67^0.5)*VLOOKUP($D68,Averages!$H$113:$K$117,2,0),Proj_Rounding)</f>
        <v>32</v>
      </c>
      <c r="R68" s="6">
        <f>ROUND(EXP('Random Numbers'!O67)/2.5*Averages!$I67+(1-'Random Numbers'!O67^0.5)*VLOOKUP($D68,Averages!$H$113:$K$117,2,0),Proj_Rounding)</f>
        <v>32</v>
      </c>
      <c r="S68" s="6">
        <f>ROUND(EXP('Random Numbers'!P67)/2.5*Averages!$I67+(1-'Random Numbers'!P67^0.5)*VLOOKUP($D68,Averages!$H$113:$K$117,2,0),Proj_Rounding)</f>
        <v>35</v>
      </c>
      <c r="T68" s="6">
        <f>ROUND(EXP('Random Numbers'!Q67)/2.5*Averages!$I67+(1-'Random Numbers'!Q67^0.5)*VLOOKUP($D68,Averages!$H$113:$K$117,2,0),Proj_Rounding)</f>
        <v>35</v>
      </c>
      <c r="U68" s="6">
        <f>ROUND(EXP('Random Numbers'!R67)/2.5*Averages!$I67+(1-'Random Numbers'!R67^0.5)*VLOOKUP($D68,Averages!$H$113:$K$117,2,0),Proj_Rounding)</f>
        <v>39</v>
      </c>
      <c r="V68" s="6">
        <f>ROUND(EXP('Random Numbers'!S67)/2.5*Averages!$I67+(1-'Random Numbers'!S67^0.5)*VLOOKUP($D68,Averages!$H$113:$K$117,2,0),Proj_Rounding)</f>
        <v>32</v>
      </c>
      <c r="W68" s="6">
        <f>ROUND(EXP('Random Numbers'!T67)/2.5*Averages!$I67+(1-'Random Numbers'!T67^0.5)*VLOOKUP($D68,Averages!$H$113:$K$117,2,0),Proj_Rounding)</f>
        <v>31</v>
      </c>
      <c r="X68" s="6">
        <f>ROUND(EXP('Random Numbers'!U67)/2.5*Averages!$I67+(1-'Random Numbers'!U67^0.5)*VLOOKUP($D68,Averages!$H$113:$K$117,2,0),Proj_Rounding)</f>
        <v>34</v>
      </c>
      <c r="Y68" s="6">
        <f>ROUND(EXP('Random Numbers'!V67)/2.5*Averages!$I67+(1-'Random Numbers'!V67^0.5)*VLOOKUP($D68,Averages!$H$113:$K$117,2,0),Proj_Rounding)</f>
        <v>31</v>
      </c>
      <c r="Z68" s="6">
        <f>ROUND(EXP('Random Numbers'!W67)/2.5*Averages!$I67+(1-'Random Numbers'!W67^0.5)*VLOOKUP($D68,Averages!$H$113:$K$117,2,0),Proj_Rounding)</f>
        <v>32</v>
      </c>
      <c r="AA68" s="6">
        <f>ROUND(EXP('Random Numbers'!X67)/2.5*Averages!$I67+(1-'Random Numbers'!X67^0.5)*VLOOKUP($D68,Averages!$H$113:$K$117,2,0),Proj_Rounding)</f>
        <v>33</v>
      </c>
      <c r="AB68" s="6">
        <f>ROUND(EXP('Random Numbers'!Y67)/2.5*Averages!$I67+(1-'Random Numbers'!Y67^0.5)*VLOOKUP($D68,Averages!$H$113:$K$117,2,0),Proj_Rounding)</f>
        <v>31</v>
      </c>
      <c r="AC68" s="49">
        <f>ROUND(EXP('Random Numbers'!Z67)/2.5*Averages!$I67+(1-'Random Numbers'!Z67^0.5)*VLOOKUP($D68,Averages!$H$113:$K$117,2,0),Proj_Rounding)</f>
        <v>32</v>
      </c>
      <c r="AD68" s="69">
        <f t="shared" si="0"/>
        <v>831</v>
      </c>
    </row>
    <row r="69" spans="2:30" ht="15" customHeight="1" x14ac:dyDescent="0.35">
      <c r="B69" s="32" t="s">
        <v>27</v>
      </c>
      <c r="C69" s="51" t="s">
        <v>97</v>
      </c>
      <c r="D69" s="6" t="s">
        <v>11</v>
      </c>
      <c r="E69" s="6">
        <f>ROUND(EXP('Random Numbers'!B68)/2.5*Averages!$I68+(1-'Random Numbers'!B68^0.5)*VLOOKUP($D69,Averages!$H$113:$K$117,2,0),Proj_Rounding)</f>
        <v>29</v>
      </c>
      <c r="F69" s="6">
        <f>ROUND(EXP('Random Numbers'!C68)/2.5*Averages!$I68+(1-'Random Numbers'!C68^0.5)*VLOOKUP($D69,Averages!$H$113:$K$117,2,0),Proj_Rounding)</f>
        <v>26</v>
      </c>
      <c r="G69" s="6">
        <f>ROUND(EXP('Random Numbers'!D68)/2.5*Averages!$I68+(1-'Random Numbers'!D68^0.5)*VLOOKUP($D69,Averages!$H$113:$K$117,2,0),Proj_Rounding)</f>
        <v>29</v>
      </c>
      <c r="H69" s="6">
        <f>ROUND(EXP('Random Numbers'!E68)/2.5*Averages!$I68+(1-'Random Numbers'!E68^0.5)*VLOOKUP($D69,Averages!$H$113:$K$117,2,0),Proj_Rounding)</f>
        <v>27</v>
      </c>
      <c r="I69" s="6">
        <f>ROUND(EXP('Random Numbers'!F68)/2.5*Averages!$I68+(1-'Random Numbers'!F68^0.5)*VLOOKUP($D69,Averages!$H$113:$K$117,2,0),Proj_Rounding)</f>
        <v>29</v>
      </c>
      <c r="J69" s="6">
        <f>ROUND(EXP('Random Numbers'!G68)/2.5*Averages!$I68+(1-'Random Numbers'!G68^0.5)*VLOOKUP($D69,Averages!$H$113:$K$117,2,0),Proj_Rounding)</f>
        <v>32</v>
      </c>
      <c r="K69" s="6">
        <f>ROUND(EXP('Random Numbers'!H68)/2.5*Averages!$I68+(1-'Random Numbers'!H68^0.5)*VLOOKUP($D69,Averages!$H$113:$K$117,2,0),Proj_Rounding)</f>
        <v>30</v>
      </c>
      <c r="L69" s="6">
        <f>ROUND(EXP('Random Numbers'!I68)/2.5*Averages!$I68+(1-'Random Numbers'!I68^0.5)*VLOOKUP($D69,Averages!$H$113:$K$117,2,0),Proj_Rounding)</f>
        <v>28</v>
      </c>
      <c r="M69" s="6">
        <f>ROUND(EXP('Random Numbers'!J68)/2.5*Averages!$I68+(1-'Random Numbers'!J68^0.5)*VLOOKUP($D69,Averages!$H$113:$K$117,2,0),Proj_Rounding)</f>
        <v>28</v>
      </c>
      <c r="N69" s="6">
        <f>ROUND(EXP('Random Numbers'!K68)/2.5*Averages!$I68+(1-'Random Numbers'!K68^0.5)*VLOOKUP($D69,Averages!$H$113:$K$117,2,0),Proj_Rounding)</f>
        <v>35</v>
      </c>
      <c r="O69" s="6">
        <f>ROUND(EXP('Random Numbers'!L68)/2.5*Averages!$I68+(1-'Random Numbers'!L68^0.5)*VLOOKUP($D69,Averages!$H$113:$K$117,2,0),Proj_Rounding)</f>
        <v>28</v>
      </c>
      <c r="P69" s="6">
        <f>ROUND(EXP('Random Numbers'!M68)/2.5*Averages!$I68+(1-'Random Numbers'!M68^0.5)*VLOOKUP($D69,Averages!$H$113:$K$117,2,0),Proj_Rounding)</f>
        <v>27</v>
      </c>
      <c r="Q69" s="6">
        <f>ROUND(EXP('Random Numbers'!N68)/2.5*Averages!$I68+(1-'Random Numbers'!N68^0.5)*VLOOKUP($D69,Averages!$H$113:$K$117,2,0),Proj_Rounding)</f>
        <v>26</v>
      </c>
      <c r="R69" s="6">
        <f>ROUND(EXP('Random Numbers'!O68)/2.5*Averages!$I68+(1-'Random Numbers'!O68^0.5)*VLOOKUP($D69,Averages!$H$113:$K$117,2,0),Proj_Rounding)</f>
        <v>29</v>
      </c>
      <c r="S69" s="6">
        <f>ROUND(EXP('Random Numbers'!P68)/2.5*Averages!$I68+(1-'Random Numbers'!P68^0.5)*VLOOKUP($D69,Averages!$H$113:$K$117,2,0),Proj_Rounding)</f>
        <v>28</v>
      </c>
      <c r="T69" s="6">
        <f>ROUND(EXP('Random Numbers'!Q68)/2.5*Averages!$I68+(1-'Random Numbers'!Q68^0.5)*VLOOKUP($D69,Averages!$H$113:$K$117,2,0),Proj_Rounding)</f>
        <v>27</v>
      </c>
      <c r="U69" s="6">
        <f>ROUND(EXP('Random Numbers'!R68)/2.5*Averages!$I68+(1-'Random Numbers'!R68^0.5)*VLOOKUP($D69,Averages!$H$113:$K$117,2,0),Proj_Rounding)</f>
        <v>26</v>
      </c>
      <c r="V69" s="6">
        <f>ROUND(EXP('Random Numbers'!S68)/2.5*Averages!$I68+(1-'Random Numbers'!S68^0.5)*VLOOKUP($D69,Averages!$H$113:$K$117,2,0),Proj_Rounding)</f>
        <v>26</v>
      </c>
      <c r="W69" s="6">
        <f>ROUND(EXP('Random Numbers'!T68)/2.5*Averages!$I68+(1-'Random Numbers'!T68^0.5)*VLOOKUP($D69,Averages!$H$113:$K$117,2,0),Proj_Rounding)</f>
        <v>29</v>
      </c>
      <c r="X69" s="6">
        <f>ROUND(EXP('Random Numbers'!U68)/2.5*Averages!$I68+(1-'Random Numbers'!U68^0.5)*VLOOKUP($D69,Averages!$H$113:$K$117,2,0),Proj_Rounding)</f>
        <v>27</v>
      </c>
      <c r="Y69" s="6">
        <f>ROUND(EXP('Random Numbers'!V68)/2.5*Averages!$I68+(1-'Random Numbers'!V68^0.5)*VLOOKUP($D69,Averages!$H$113:$K$117,2,0),Proj_Rounding)</f>
        <v>27</v>
      </c>
      <c r="Z69" s="6">
        <f>ROUND(EXP('Random Numbers'!W68)/2.5*Averages!$I68+(1-'Random Numbers'!W68^0.5)*VLOOKUP($D69,Averages!$H$113:$K$117,2,0),Proj_Rounding)</f>
        <v>34</v>
      </c>
      <c r="AA69" s="6">
        <f>ROUND(EXP('Random Numbers'!X68)/2.5*Averages!$I68+(1-'Random Numbers'!X68^0.5)*VLOOKUP($D69,Averages!$H$113:$K$117,2,0),Proj_Rounding)</f>
        <v>29</v>
      </c>
      <c r="AB69" s="6">
        <f>ROUND(EXP('Random Numbers'!Y68)/2.5*Averages!$I68+(1-'Random Numbers'!Y68^0.5)*VLOOKUP($D69,Averages!$H$113:$K$117,2,0),Proj_Rounding)</f>
        <v>31</v>
      </c>
      <c r="AC69" s="49">
        <f>ROUND(EXP('Random Numbers'!Z68)/2.5*Averages!$I68+(1-'Random Numbers'!Z68^0.5)*VLOOKUP($D69,Averages!$H$113:$K$117,2,0),Proj_Rounding)</f>
        <v>28</v>
      </c>
      <c r="AD69" s="69">
        <f t="shared" ref="AD69:AD113" si="1">SUM(E69:AC69)</f>
        <v>715</v>
      </c>
    </row>
    <row r="70" spans="2:30" ht="15" customHeight="1" x14ac:dyDescent="0.35">
      <c r="B70" s="32" t="s">
        <v>28</v>
      </c>
      <c r="C70" s="51" t="s">
        <v>98</v>
      </c>
      <c r="D70" s="6" t="s">
        <v>8</v>
      </c>
      <c r="E70" s="6">
        <f>ROUND(EXP('Random Numbers'!B69)/2.5*Averages!$I69+(1-'Random Numbers'!B69^0.5)*VLOOKUP($D70,Averages!$H$113:$K$117,2,0),Proj_Rounding)</f>
        <v>18</v>
      </c>
      <c r="F70" s="6">
        <f>ROUND(EXP('Random Numbers'!C69)/2.5*Averages!$I69+(1-'Random Numbers'!C69^0.5)*VLOOKUP($D70,Averages!$H$113:$K$117,2,0),Proj_Rounding)</f>
        <v>10</v>
      </c>
      <c r="G70" s="6">
        <f>ROUND(EXP('Random Numbers'!D69)/2.5*Averages!$I69+(1-'Random Numbers'!D69^0.5)*VLOOKUP($D70,Averages!$H$113:$K$117,2,0),Proj_Rounding)</f>
        <v>15</v>
      </c>
      <c r="H70" s="6">
        <f>ROUND(EXP('Random Numbers'!E69)/2.5*Averages!$I69+(1-'Random Numbers'!E69^0.5)*VLOOKUP($D70,Averages!$H$113:$K$117,2,0),Proj_Rounding)</f>
        <v>10</v>
      </c>
      <c r="I70" s="6">
        <f>ROUND(EXP('Random Numbers'!F69)/2.5*Averages!$I69+(1-'Random Numbers'!F69^0.5)*VLOOKUP($D70,Averages!$H$113:$K$117,2,0),Proj_Rounding)</f>
        <v>10</v>
      </c>
      <c r="J70" s="6">
        <f>ROUND(EXP('Random Numbers'!G69)/2.5*Averages!$I69+(1-'Random Numbers'!G69^0.5)*VLOOKUP($D70,Averages!$H$113:$K$117,2,0),Proj_Rounding)</f>
        <v>12</v>
      </c>
      <c r="K70" s="6">
        <f>ROUND(EXP('Random Numbers'!H69)/2.5*Averages!$I69+(1-'Random Numbers'!H69^0.5)*VLOOKUP($D70,Averages!$H$113:$K$117,2,0),Proj_Rounding)</f>
        <v>10</v>
      </c>
      <c r="L70" s="6">
        <f>ROUND(EXP('Random Numbers'!I69)/2.5*Averages!$I69+(1-'Random Numbers'!I69^0.5)*VLOOKUP($D70,Averages!$H$113:$K$117,2,0),Proj_Rounding)</f>
        <v>11</v>
      </c>
      <c r="M70" s="6">
        <f>ROUND(EXP('Random Numbers'!J69)/2.5*Averages!$I69+(1-'Random Numbers'!J69^0.5)*VLOOKUP($D70,Averages!$H$113:$K$117,2,0),Proj_Rounding)</f>
        <v>10</v>
      </c>
      <c r="N70" s="6">
        <f>ROUND(EXP('Random Numbers'!K69)/2.5*Averages!$I69+(1-'Random Numbers'!K69^0.5)*VLOOKUP($D70,Averages!$H$113:$K$117,2,0),Proj_Rounding)</f>
        <v>11</v>
      </c>
      <c r="O70" s="6">
        <f>ROUND(EXP('Random Numbers'!L69)/2.5*Averages!$I69+(1-'Random Numbers'!L69^0.5)*VLOOKUP($D70,Averages!$H$113:$K$117,2,0),Proj_Rounding)</f>
        <v>16</v>
      </c>
      <c r="P70" s="6">
        <f>ROUND(EXP('Random Numbers'!M69)/2.5*Averages!$I69+(1-'Random Numbers'!M69^0.5)*VLOOKUP($D70,Averages!$H$113:$K$117,2,0),Proj_Rounding)</f>
        <v>10</v>
      </c>
      <c r="Q70" s="6">
        <f>ROUND(EXP('Random Numbers'!N69)/2.5*Averages!$I69+(1-'Random Numbers'!N69^0.5)*VLOOKUP($D70,Averages!$H$113:$K$117,2,0),Proj_Rounding)</f>
        <v>19</v>
      </c>
      <c r="R70" s="6">
        <f>ROUND(EXP('Random Numbers'!O69)/2.5*Averages!$I69+(1-'Random Numbers'!O69^0.5)*VLOOKUP($D70,Averages!$H$113:$K$117,2,0),Proj_Rounding)</f>
        <v>12</v>
      </c>
      <c r="S70" s="6">
        <f>ROUND(EXP('Random Numbers'!P69)/2.5*Averages!$I69+(1-'Random Numbers'!P69^0.5)*VLOOKUP($D70,Averages!$H$113:$K$117,2,0),Proj_Rounding)</f>
        <v>10</v>
      </c>
      <c r="T70" s="6">
        <f>ROUND(EXP('Random Numbers'!Q69)/2.5*Averages!$I69+(1-'Random Numbers'!Q69^0.5)*VLOOKUP($D70,Averages!$H$113:$K$117,2,0),Proj_Rounding)</f>
        <v>10</v>
      </c>
      <c r="U70" s="6">
        <f>ROUND(EXP('Random Numbers'!R69)/2.5*Averages!$I69+(1-'Random Numbers'!R69^0.5)*VLOOKUP($D70,Averages!$H$113:$K$117,2,0),Proj_Rounding)</f>
        <v>10</v>
      </c>
      <c r="V70" s="6">
        <f>ROUND(EXP('Random Numbers'!S69)/2.5*Averages!$I69+(1-'Random Numbers'!S69^0.5)*VLOOKUP($D70,Averages!$H$113:$K$117,2,0),Proj_Rounding)</f>
        <v>18</v>
      </c>
      <c r="W70" s="6">
        <f>ROUND(EXP('Random Numbers'!T69)/2.5*Averages!$I69+(1-'Random Numbers'!T69^0.5)*VLOOKUP($D70,Averages!$H$113:$K$117,2,0),Proj_Rounding)</f>
        <v>14</v>
      </c>
      <c r="X70" s="6">
        <f>ROUND(EXP('Random Numbers'!U69)/2.5*Averages!$I69+(1-'Random Numbers'!U69^0.5)*VLOOKUP($D70,Averages!$H$113:$K$117,2,0),Proj_Rounding)</f>
        <v>13</v>
      </c>
      <c r="Y70" s="6">
        <f>ROUND(EXP('Random Numbers'!V69)/2.5*Averages!$I69+(1-'Random Numbers'!V69^0.5)*VLOOKUP($D70,Averages!$H$113:$K$117,2,0),Proj_Rounding)</f>
        <v>16</v>
      </c>
      <c r="Z70" s="6">
        <f>ROUND(EXP('Random Numbers'!W69)/2.5*Averages!$I69+(1-'Random Numbers'!W69^0.5)*VLOOKUP($D70,Averages!$H$113:$K$117,2,0),Proj_Rounding)</f>
        <v>15</v>
      </c>
      <c r="AA70" s="6">
        <f>ROUND(EXP('Random Numbers'!X69)/2.5*Averages!$I69+(1-'Random Numbers'!X69^0.5)*VLOOKUP($D70,Averages!$H$113:$K$117,2,0),Proj_Rounding)</f>
        <v>17</v>
      </c>
      <c r="AB70" s="6">
        <f>ROUND(EXP('Random Numbers'!Y69)/2.5*Averages!$I69+(1-'Random Numbers'!Y69^0.5)*VLOOKUP($D70,Averages!$H$113:$K$117,2,0),Proj_Rounding)</f>
        <v>20</v>
      </c>
      <c r="AC70" s="49">
        <f>ROUND(EXP('Random Numbers'!Z69)/2.5*Averages!$I69+(1-'Random Numbers'!Z69^0.5)*VLOOKUP($D70,Averages!$H$113:$K$117,2,0),Proj_Rounding)</f>
        <v>15</v>
      </c>
      <c r="AD70" s="69">
        <f t="shared" si="1"/>
        <v>332</v>
      </c>
    </row>
    <row r="71" spans="2:30" ht="15" customHeight="1" x14ac:dyDescent="0.35">
      <c r="B71" s="32" t="s">
        <v>28</v>
      </c>
      <c r="C71" s="51" t="s">
        <v>99</v>
      </c>
      <c r="D71" s="6" t="s">
        <v>8</v>
      </c>
      <c r="E71" s="6">
        <f>ROUND(EXP('Random Numbers'!B70)/2.5*Averages!$I70+(1-'Random Numbers'!B70^0.5)*VLOOKUP($D71,Averages!$H$113:$K$117,2,0),Proj_Rounding)</f>
        <v>15</v>
      </c>
      <c r="F71" s="6">
        <f>ROUND(EXP('Random Numbers'!C70)/2.5*Averages!$I70+(1-'Random Numbers'!C70^0.5)*VLOOKUP($D71,Averages!$H$113:$K$117,2,0),Proj_Rounding)</f>
        <v>14</v>
      </c>
      <c r="G71" s="6">
        <f>ROUND(EXP('Random Numbers'!D70)/2.5*Averages!$I70+(1-'Random Numbers'!D70^0.5)*VLOOKUP($D71,Averages!$H$113:$K$117,2,0),Proj_Rounding)</f>
        <v>19</v>
      </c>
      <c r="H71" s="6">
        <f>ROUND(EXP('Random Numbers'!E70)/2.5*Averages!$I70+(1-'Random Numbers'!E70^0.5)*VLOOKUP($D71,Averages!$H$113:$K$117,2,0),Proj_Rounding)</f>
        <v>15</v>
      </c>
      <c r="I71" s="6">
        <f>ROUND(EXP('Random Numbers'!F70)/2.5*Averages!$I70+(1-'Random Numbers'!F70^0.5)*VLOOKUP($D71,Averages!$H$113:$K$117,2,0),Proj_Rounding)</f>
        <v>14</v>
      </c>
      <c r="J71" s="6">
        <f>ROUND(EXP('Random Numbers'!G70)/2.5*Averages!$I70+(1-'Random Numbers'!G70^0.5)*VLOOKUP($D71,Averages!$H$113:$K$117,2,0),Proj_Rounding)</f>
        <v>14</v>
      </c>
      <c r="K71" s="6">
        <f>ROUND(EXP('Random Numbers'!H70)/2.5*Averages!$I70+(1-'Random Numbers'!H70^0.5)*VLOOKUP($D71,Averages!$H$113:$K$117,2,0),Proj_Rounding)</f>
        <v>14</v>
      </c>
      <c r="L71" s="6">
        <f>ROUND(EXP('Random Numbers'!I70)/2.5*Averages!$I70+(1-'Random Numbers'!I70^0.5)*VLOOKUP($D71,Averages!$H$113:$K$117,2,0),Proj_Rounding)</f>
        <v>14</v>
      </c>
      <c r="M71" s="6">
        <f>ROUND(EXP('Random Numbers'!J70)/2.5*Averages!$I70+(1-'Random Numbers'!J70^0.5)*VLOOKUP($D71,Averages!$H$113:$K$117,2,0),Proj_Rounding)</f>
        <v>15</v>
      </c>
      <c r="N71" s="6">
        <f>ROUND(EXP('Random Numbers'!K70)/2.5*Averages!$I70+(1-'Random Numbers'!K70^0.5)*VLOOKUP($D71,Averages!$H$113:$K$117,2,0),Proj_Rounding)</f>
        <v>14</v>
      </c>
      <c r="O71" s="6">
        <f>ROUND(EXP('Random Numbers'!L70)/2.5*Averages!$I70+(1-'Random Numbers'!L70^0.5)*VLOOKUP($D71,Averages!$H$113:$K$117,2,0),Proj_Rounding)</f>
        <v>14</v>
      </c>
      <c r="P71" s="6">
        <f>ROUND(EXP('Random Numbers'!M70)/2.5*Averages!$I70+(1-'Random Numbers'!M70^0.5)*VLOOKUP($D71,Averages!$H$113:$K$117,2,0),Proj_Rounding)</f>
        <v>15</v>
      </c>
      <c r="Q71" s="6">
        <f>ROUND(EXP('Random Numbers'!N70)/2.5*Averages!$I70+(1-'Random Numbers'!N70^0.5)*VLOOKUP($D71,Averages!$H$113:$K$117,2,0),Proj_Rounding)</f>
        <v>19</v>
      </c>
      <c r="R71" s="6">
        <f>ROUND(EXP('Random Numbers'!O70)/2.5*Averages!$I70+(1-'Random Numbers'!O70^0.5)*VLOOKUP($D71,Averages!$H$113:$K$117,2,0),Proj_Rounding)</f>
        <v>18</v>
      </c>
      <c r="S71" s="6">
        <f>ROUND(EXP('Random Numbers'!P70)/2.5*Averages!$I70+(1-'Random Numbers'!P70^0.5)*VLOOKUP($D71,Averages!$H$113:$K$117,2,0),Proj_Rounding)</f>
        <v>15</v>
      </c>
      <c r="T71" s="6">
        <f>ROUND(EXP('Random Numbers'!Q70)/2.5*Averages!$I70+(1-'Random Numbers'!Q70^0.5)*VLOOKUP($D71,Averages!$H$113:$K$117,2,0),Proj_Rounding)</f>
        <v>14</v>
      </c>
      <c r="U71" s="6">
        <f>ROUND(EXP('Random Numbers'!R70)/2.5*Averages!$I70+(1-'Random Numbers'!R70^0.5)*VLOOKUP($D71,Averages!$H$113:$K$117,2,0),Proj_Rounding)</f>
        <v>18</v>
      </c>
      <c r="V71" s="6">
        <f>ROUND(EXP('Random Numbers'!S70)/2.5*Averages!$I70+(1-'Random Numbers'!S70^0.5)*VLOOKUP($D71,Averages!$H$113:$K$117,2,0),Proj_Rounding)</f>
        <v>14</v>
      </c>
      <c r="W71" s="6">
        <f>ROUND(EXP('Random Numbers'!T70)/2.5*Averages!$I70+(1-'Random Numbers'!T70^0.5)*VLOOKUP($D71,Averages!$H$113:$K$117,2,0),Proj_Rounding)</f>
        <v>14</v>
      </c>
      <c r="X71" s="6">
        <f>ROUND(EXP('Random Numbers'!U70)/2.5*Averages!$I70+(1-'Random Numbers'!U70^0.5)*VLOOKUP($D71,Averages!$H$113:$K$117,2,0),Proj_Rounding)</f>
        <v>14</v>
      </c>
      <c r="Y71" s="6">
        <f>ROUND(EXP('Random Numbers'!V70)/2.5*Averages!$I70+(1-'Random Numbers'!V70^0.5)*VLOOKUP($D71,Averages!$H$113:$K$117,2,0),Proj_Rounding)</f>
        <v>15</v>
      </c>
      <c r="Z71" s="6">
        <f>ROUND(EXP('Random Numbers'!W70)/2.5*Averages!$I70+(1-'Random Numbers'!W70^0.5)*VLOOKUP($D71,Averages!$H$113:$K$117,2,0),Proj_Rounding)</f>
        <v>14</v>
      </c>
      <c r="AA71" s="6">
        <f>ROUND(EXP('Random Numbers'!X70)/2.5*Averages!$I70+(1-'Random Numbers'!X70^0.5)*VLOOKUP($D71,Averages!$H$113:$K$117,2,0),Proj_Rounding)</f>
        <v>15</v>
      </c>
      <c r="AB71" s="6">
        <f>ROUND(EXP('Random Numbers'!Y70)/2.5*Averages!$I70+(1-'Random Numbers'!Y70^0.5)*VLOOKUP($D71,Averages!$H$113:$K$117,2,0),Proj_Rounding)</f>
        <v>15</v>
      </c>
      <c r="AC71" s="49">
        <f>ROUND(EXP('Random Numbers'!Z70)/2.5*Averages!$I70+(1-'Random Numbers'!Z70^0.5)*VLOOKUP($D71,Averages!$H$113:$K$117,2,0),Proj_Rounding)</f>
        <v>14</v>
      </c>
      <c r="AD71" s="69">
        <f t="shared" si="1"/>
        <v>376</v>
      </c>
    </row>
    <row r="72" spans="2:30" ht="15" customHeight="1" x14ac:dyDescent="0.35">
      <c r="B72" s="32" t="s">
        <v>28</v>
      </c>
      <c r="C72" s="51" t="s">
        <v>100</v>
      </c>
      <c r="D72" s="6" t="s">
        <v>8</v>
      </c>
      <c r="E72" s="6">
        <f>ROUND(EXP('Random Numbers'!B71)/2.5*Averages!$I71+(1-'Random Numbers'!B71^0.5)*VLOOKUP($D72,Averages!$H$113:$K$117,2,0),Proj_Rounding)</f>
        <v>14</v>
      </c>
      <c r="F72" s="6">
        <f>ROUND(EXP('Random Numbers'!C71)/2.5*Averages!$I71+(1-'Random Numbers'!C71^0.5)*VLOOKUP($D72,Averages!$H$113:$K$117,2,0),Proj_Rounding)</f>
        <v>11</v>
      </c>
      <c r="G72" s="6">
        <f>ROUND(EXP('Random Numbers'!D71)/2.5*Averages!$I71+(1-'Random Numbers'!D71^0.5)*VLOOKUP($D72,Averages!$H$113:$K$117,2,0),Proj_Rounding)</f>
        <v>11</v>
      </c>
      <c r="H72" s="6">
        <f>ROUND(EXP('Random Numbers'!E71)/2.5*Averages!$I71+(1-'Random Numbers'!E71^0.5)*VLOOKUP($D72,Averages!$H$113:$K$117,2,0),Proj_Rounding)</f>
        <v>18</v>
      </c>
      <c r="I72" s="6">
        <f>ROUND(EXP('Random Numbers'!F71)/2.5*Averages!$I71+(1-'Random Numbers'!F71^0.5)*VLOOKUP($D72,Averages!$H$113:$K$117,2,0),Proj_Rounding)</f>
        <v>12</v>
      </c>
      <c r="J72" s="6">
        <f>ROUND(EXP('Random Numbers'!G71)/2.5*Averages!$I71+(1-'Random Numbers'!G71^0.5)*VLOOKUP($D72,Averages!$H$113:$K$117,2,0),Proj_Rounding)</f>
        <v>11</v>
      </c>
      <c r="K72" s="6">
        <f>ROUND(EXP('Random Numbers'!H71)/2.5*Averages!$I71+(1-'Random Numbers'!H71^0.5)*VLOOKUP($D72,Averages!$H$113:$K$117,2,0),Proj_Rounding)</f>
        <v>17</v>
      </c>
      <c r="L72" s="6">
        <f>ROUND(EXP('Random Numbers'!I71)/2.5*Averages!$I71+(1-'Random Numbers'!I71^0.5)*VLOOKUP($D72,Averages!$H$113:$K$117,2,0),Proj_Rounding)</f>
        <v>11</v>
      </c>
      <c r="M72" s="6">
        <f>ROUND(EXP('Random Numbers'!J71)/2.5*Averages!$I71+(1-'Random Numbers'!J71^0.5)*VLOOKUP($D72,Averages!$H$113:$K$117,2,0),Proj_Rounding)</f>
        <v>17</v>
      </c>
      <c r="N72" s="6">
        <f>ROUND(EXP('Random Numbers'!K71)/2.5*Averages!$I71+(1-'Random Numbers'!K71^0.5)*VLOOKUP($D72,Averages!$H$113:$K$117,2,0),Proj_Rounding)</f>
        <v>11</v>
      </c>
      <c r="O72" s="6">
        <f>ROUND(EXP('Random Numbers'!L71)/2.5*Averages!$I71+(1-'Random Numbers'!L71^0.5)*VLOOKUP($D72,Averages!$H$113:$K$117,2,0),Proj_Rounding)</f>
        <v>11</v>
      </c>
      <c r="P72" s="6">
        <f>ROUND(EXP('Random Numbers'!M71)/2.5*Averages!$I71+(1-'Random Numbers'!M71^0.5)*VLOOKUP($D72,Averages!$H$113:$K$117,2,0),Proj_Rounding)</f>
        <v>11</v>
      </c>
      <c r="Q72" s="6">
        <f>ROUND(EXP('Random Numbers'!N71)/2.5*Averages!$I71+(1-'Random Numbers'!N71^0.5)*VLOOKUP($D72,Averages!$H$113:$K$117,2,0),Proj_Rounding)</f>
        <v>15</v>
      </c>
      <c r="R72" s="6">
        <f>ROUND(EXP('Random Numbers'!O71)/2.5*Averages!$I71+(1-'Random Numbers'!O71^0.5)*VLOOKUP($D72,Averages!$H$113:$K$117,2,0),Proj_Rounding)</f>
        <v>11</v>
      </c>
      <c r="S72" s="6">
        <f>ROUND(EXP('Random Numbers'!P71)/2.5*Averages!$I71+(1-'Random Numbers'!P71^0.5)*VLOOKUP($D72,Averages!$H$113:$K$117,2,0),Proj_Rounding)</f>
        <v>11</v>
      </c>
      <c r="T72" s="6">
        <f>ROUND(EXP('Random Numbers'!Q71)/2.5*Averages!$I71+(1-'Random Numbers'!Q71^0.5)*VLOOKUP($D72,Averages!$H$113:$K$117,2,0),Proj_Rounding)</f>
        <v>14</v>
      </c>
      <c r="U72" s="6">
        <f>ROUND(EXP('Random Numbers'!R71)/2.5*Averages!$I71+(1-'Random Numbers'!R71^0.5)*VLOOKUP($D72,Averages!$H$113:$K$117,2,0),Proj_Rounding)</f>
        <v>11</v>
      </c>
      <c r="V72" s="6">
        <f>ROUND(EXP('Random Numbers'!S71)/2.5*Averages!$I71+(1-'Random Numbers'!S71^0.5)*VLOOKUP($D72,Averages!$H$113:$K$117,2,0),Proj_Rounding)</f>
        <v>13</v>
      </c>
      <c r="W72" s="6">
        <f>ROUND(EXP('Random Numbers'!T71)/2.5*Averages!$I71+(1-'Random Numbers'!T71^0.5)*VLOOKUP($D72,Averages!$H$113:$K$117,2,0),Proj_Rounding)</f>
        <v>11</v>
      </c>
      <c r="X72" s="6">
        <f>ROUND(EXP('Random Numbers'!U71)/2.5*Averages!$I71+(1-'Random Numbers'!U71^0.5)*VLOOKUP($D72,Averages!$H$113:$K$117,2,0),Proj_Rounding)</f>
        <v>11</v>
      </c>
      <c r="Y72" s="6">
        <f>ROUND(EXP('Random Numbers'!V71)/2.5*Averages!$I71+(1-'Random Numbers'!V71^0.5)*VLOOKUP($D72,Averages!$H$113:$K$117,2,0),Proj_Rounding)</f>
        <v>12</v>
      </c>
      <c r="Z72" s="6">
        <f>ROUND(EXP('Random Numbers'!W71)/2.5*Averages!$I71+(1-'Random Numbers'!W71^0.5)*VLOOKUP($D72,Averages!$H$113:$K$117,2,0),Proj_Rounding)</f>
        <v>11</v>
      </c>
      <c r="AA72" s="6">
        <f>ROUND(EXP('Random Numbers'!X71)/2.5*Averages!$I71+(1-'Random Numbers'!X71^0.5)*VLOOKUP($D72,Averages!$H$113:$K$117,2,0),Proj_Rounding)</f>
        <v>16</v>
      </c>
      <c r="AB72" s="6">
        <f>ROUND(EXP('Random Numbers'!Y71)/2.5*Averages!$I71+(1-'Random Numbers'!Y71^0.5)*VLOOKUP($D72,Averages!$H$113:$K$117,2,0),Proj_Rounding)</f>
        <v>15</v>
      </c>
      <c r="AC72" s="49">
        <f>ROUND(EXP('Random Numbers'!Z71)/2.5*Averages!$I71+(1-'Random Numbers'!Z71^0.5)*VLOOKUP($D72,Averages!$H$113:$K$117,2,0),Proj_Rounding)</f>
        <v>11</v>
      </c>
      <c r="AD72" s="69">
        <f t="shared" si="1"/>
        <v>317</v>
      </c>
    </row>
    <row r="73" spans="2:30" ht="15" customHeight="1" x14ac:dyDescent="0.35">
      <c r="B73" s="32" t="s">
        <v>28</v>
      </c>
      <c r="C73" s="51" t="s">
        <v>101</v>
      </c>
      <c r="D73" s="6" t="s">
        <v>8</v>
      </c>
      <c r="E73" s="6">
        <f>ROUND(EXP('Random Numbers'!B72)/2.5*Averages!$I72+(1-'Random Numbers'!B72^0.5)*VLOOKUP($D73,Averages!$H$113:$K$117,2,0),Proj_Rounding)</f>
        <v>18</v>
      </c>
      <c r="F73" s="6">
        <f>ROUND(EXP('Random Numbers'!C72)/2.5*Averages!$I72+(1-'Random Numbers'!C72^0.5)*VLOOKUP($D73,Averages!$H$113:$K$117,2,0),Proj_Rounding)</f>
        <v>22</v>
      </c>
      <c r="G73" s="6">
        <f>ROUND(EXP('Random Numbers'!D72)/2.5*Averages!$I72+(1-'Random Numbers'!D72^0.5)*VLOOKUP($D73,Averages!$H$113:$K$117,2,0),Proj_Rounding)</f>
        <v>19</v>
      </c>
      <c r="H73" s="6">
        <f>ROUND(EXP('Random Numbers'!E72)/2.5*Averages!$I72+(1-'Random Numbers'!E72^0.5)*VLOOKUP($D73,Averages!$H$113:$K$117,2,0),Proj_Rounding)</f>
        <v>19</v>
      </c>
      <c r="I73" s="6">
        <f>ROUND(EXP('Random Numbers'!F72)/2.5*Averages!$I72+(1-'Random Numbers'!F72^0.5)*VLOOKUP($D73,Averages!$H$113:$K$117,2,0),Proj_Rounding)</f>
        <v>18</v>
      </c>
      <c r="J73" s="6">
        <f>ROUND(EXP('Random Numbers'!G72)/2.5*Averages!$I72+(1-'Random Numbers'!G72^0.5)*VLOOKUP($D73,Averages!$H$113:$K$117,2,0),Proj_Rounding)</f>
        <v>18</v>
      </c>
      <c r="K73" s="6">
        <f>ROUND(EXP('Random Numbers'!H72)/2.5*Averages!$I72+(1-'Random Numbers'!H72^0.5)*VLOOKUP($D73,Averages!$H$113:$K$117,2,0),Proj_Rounding)</f>
        <v>18</v>
      </c>
      <c r="L73" s="6">
        <f>ROUND(EXP('Random Numbers'!I72)/2.5*Averages!$I72+(1-'Random Numbers'!I72^0.5)*VLOOKUP($D73,Averages!$H$113:$K$117,2,0),Proj_Rounding)</f>
        <v>18</v>
      </c>
      <c r="M73" s="6">
        <f>ROUND(EXP('Random Numbers'!J72)/2.5*Averages!$I72+(1-'Random Numbers'!J72^0.5)*VLOOKUP($D73,Averages!$H$113:$K$117,2,0),Proj_Rounding)</f>
        <v>18</v>
      </c>
      <c r="N73" s="6">
        <f>ROUND(EXP('Random Numbers'!K72)/2.5*Averages!$I72+(1-'Random Numbers'!K72^0.5)*VLOOKUP($D73,Averages!$H$113:$K$117,2,0),Proj_Rounding)</f>
        <v>18</v>
      </c>
      <c r="O73" s="6">
        <f>ROUND(EXP('Random Numbers'!L72)/2.5*Averages!$I72+(1-'Random Numbers'!L72^0.5)*VLOOKUP($D73,Averages!$H$113:$K$117,2,0),Proj_Rounding)</f>
        <v>20</v>
      </c>
      <c r="P73" s="6">
        <f>ROUND(EXP('Random Numbers'!M72)/2.5*Averages!$I72+(1-'Random Numbers'!M72^0.5)*VLOOKUP($D73,Averages!$H$113:$K$117,2,0),Proj_Rounding)</f>
        <v>18</v>
      </c>
      <c r="Q73" s="6">
        <f>ROUND(EXP('Random Numbers'!N72)/2.5*Averages!$I72+(1-'Random Numbers'!N72^0.5)*VLOOKUP($D73,Averages!$H$113:$K$117,2,0),Proj_Rounding)</f>
        <v>19</v>
      </c>
      <c r="R73" s="6">
        <f>ROUND(EXP('Random Numbers'!O72)/2.5*Averages!$I72+(1-'Random Numbers'!O72^0.5)*VLOOKUP($D73,Averages!$H$113:$K$117,2,0),Proj_Rounding)</f>
        <v>18</v>
      </c>
      <c r="S73" s="6">
        <f>ROUND(EXP('Random Numbers'!P72)/2.5*Averages!$I72+(1-'Random Numbers'!P72^0.5)*VLOOKUP($D73,Averages!$H$113:$K$117,2,0),Proj_Rounding)</f>
        <v>18</v>
      </c>
      <c r="T73" s="6">
        <f>ROUND(EXP('Random Numbers'!Q72)/2.5*Averages!$I72+(1-'Random Numbers'!Q72^0.5)*VLOOKUP($D73,Averages!$H$113:$K$117,2,0),Proj_Rounding)</f>
        <v>19</v>
      </c>
      <c r="U73" s="6">
        <f>ROUND(EXP('Random Numbers'!R72)/2.5*Averages!$I72+(1-'Random Numbers'!R72^0.5)*VLOOKUP($D73,Averages!$H$113:$K$117,2,0),Proj_Rounding)</f>
        <v>21</v>
      </c>
      <c r="V73" s="6">
        <f>ROUND(EXP('Random Numbers'!S72)/2.5*Averages!$I72+(1-'Random Numbers'!S72^0.5)*VLOOKUP($D73,Averages!$H$113:$K$117,2,0),Proj_Rounding)</f>
        <v>18</v>
      </c>
      <c r="W73" s="6">
        <f>ROUND(EXP('Random Numbers'!T72)/2.5*Averages!$I72+(1-'Random Numbers'!T72^0.5)*VLOOKUP($D73,Averages!$H$113:$K$117,2,0),Proj_Rounding)</f>
        <v>19</v>
      </c>
      <c r="X73" s="6">
        <f>ROUND(EXP('Random Numbers'!U72)/2.5*Averages!$I72+(1-'Random Numbers'!U72^0.5)*VLOOKUP($D73,Averages!$H$113:$K$117,2,0),Proj_Rounding)</f>
        <v>18</v>
      </c>
      <c r="Y73" s="6">
        <f>ROUND(EXP('Random Numbers'!V72)/2.5*Averages!$I72+(1-'Random Numbers'!V72^0.5)*VLOOKUP($D73,Averages!$H$113:$K$117,2,0),Proj_Rounding)</f>
        <v>19</v>
      </c>
      <c r="Z73" s="6">
        <f>ROUND(EXP('Random Numbers'!W72)/2.5*Averages!$I72+(1-'Random Numbers'!W72^0.5)*VLOOKUP($D73,Averages!$H$113:$K$117,2,0),Proj_Rounding)</f>
        <v>18</v>
      </c>
      <c r="AA73" s="6">
        <f>ROUND(EXP('Random Numbers'!X72)/2.5*Averages!$I72+(1-'Random Numbers'!X72^0.5)*VLOOKUP($D73,Averages!$H$113:$K$117,2,0),Proj_Rounding)</f>
        <v>18</v>
      </c>
      <c r="AB73" s="6">
        <f>ROUND(EXP('Random Numbers'!Y72)/2.5*Averages!$I72+(1-'Random Numbers'!Y72^0.5)*VLOOKUP($D73,Averages!$H$113:$K$117,2,0),Proj_Rounding)</f>
        <v>19</v>
      </c>
      <c r="AC73" s="49">
        <f>ROUND(EXP('Random Numbers'!Z72)/2.5*Averages!$I72+(1-'Random Numbers'!Z72^0.5)*VLOOKUP($D73,Averages!$H$113:$K$117,2,0),Proj_Rounding)</f>
        <v>18</v>
      </c>
      <c r="AD73" s="69">
        <f t="shared" si="1"/>
        <v>466</v>
      </c>
    </row>
    <row r="74" spans="2:30" ht="15" customHeight="1" x14ac:dyDescent="0.35">
      <c r="B74" s="32" t="s">
        <v>28</v>
      </c>
      <c r="C74" s="51" t="s">
        <v>102</v>
      </c>
      <c r="D74" s="6" t="s">
        <v>9</v>
      </c>
      <c r="E74" s="6">
        <f>ROUND(EXP('Random Numbers'!B73)/2.5*Averages!$I73+(1-'Random Numbers'!B73^0.5)*VLOOKUP($D74,Averages!$H$113:$K$117,2,0),Proj_Rounding)</f>
        <v>65</v>
      </c>
      <c r="F74" s="6">
        <f>ROUND(EXP('Random Numbers'!C73)/2.5*Averages!$I73+(1-'Random Numbers'!C73^0.5)*VLOOKUP($D74,Averages!$H$113:$K$117,2,0),Proj_Rounding)</f>
        <v>61</v>
      </c>
      <c r="G74" s="6">
        <f>ROUND(EXP('Random Numbers'!D73)/2.5*Averages!$I73+(1-'Random Numbers'!D73^0.5)*VLOOKUP($D74,Averages!$H$113:$K$117,2,0),Proj_Rounding)</f>
        <v>54</v>
      </c>
      <c r="H74" s="6">
        <f>ROUND(EXP('Random Numbers'!E73)/2.5*Averages!$I73+(1-'Random Numbers'!E73^0.5)*VLOOKUP($D74,Averages!$H$113:$K$117,2,0),Proj_Rounding)</f>
        <v>61</v>
      </c>
      <c r="I74" s="6">
        <f>ROUND(EXP('Random Numbers'!F73)/2.5*Averages!$I73+(1-'Random Numbers'!F73^0.5)*VLOOKUP($D74,Averages!$H$113:$K$117,2,0),Proj_Rounding)</f>
        <v>56</v>
      </c>
      <c r="J74" s="6">
        <f>ROUND(EXP('Random Numbers'!G73)/2.5*Averages!$I73+(1-'Random Numbers'!G73^0.5)*VLOOKUP($D74,Averages!$H$113:$K$117,2,0),Proj_Rounding)</f>
        <v>60</v>
      </c>
      <c r="K74" s="6">
        <f>ROUND(EXP('Random Numbers'!H73)/2.5*Averages!$I73+(1-'Random Numbers'!H73^0.5)*VLOOKUP($D74,Averages!$H$113:$K$117,2,0),Proj_Rounding)</f>
        <v>58</v>
      </c>
      <c r="L74" s="6">
        <f>ROUND(EXP('Random Numbers'!I73)/2.5*Averages!$I73+(1-'Random Numbers'!I73^0.5)*VLOOKUP($D74,Averages!$H$113:$K$117,2,0),Proj_Rounding)</f>
        <v>55</v>
      </c>
      <c r="M74" s="6">
        <f>ROUND(EXP('Random Numbers'!J73)/2.5*Averages!$I73+(1-'Random Numbers'!J73^0.5)*VLOOKUP($D74,Averages!$H$113:$K$117,2,0),Proj_Rounding)</f>
        <v>56</v>
      </c>
      <c r="N74" s="6">
        <f>ROUND(EXP('Random Numbers'!K73)/2.5*Averages!$I73+(1-'Random Numbers'!K73^0.5)*VLOOKUP($D74,Averages!$H$113:$K$117,2,0),Proj_Rounding)</f>
        <v>54</v>
      </c>
      <c r="O74" s="6">
        <f>ROUND(EXP('Random Numbers'!L73)/2.5*Averages!$I73+(1-'Random Numbers'!L73^0.5)*VLOOKUP($D74,Averages!$H$113:$K$117,2,0),Proj_Rounding)</f>
        <v>55</v>
      </c>
      <c r="P74" s="6">
        <f>ROUND(EXP('Random Numbers'!M73)/2.5*Averages!$I73+(1-'Random Numbers'!M73^0.5)*VLOOKUP($D74,Averages!$H$113:$K$117,2,0),Proj_Rounding)</f>
        <v>54</v>
      </c>
      <c r="Q74" s="6">
        <f>ROUND(EXP('Random Numbers'!N73)/2.5*Averages!$I73+(1-'Random Numbers'!N73^0.5)*VLOOKUP($D74,Averages!$H$113:$K$117,2,0),Proj_Rounding)</f>
        <v>55</v>
      </c>
      <c r="R74" s="6">
        <f>ROUND(EXP('Random Numbers'!O73)/2.5*Averages!$I73+(1-'Random Numbers'!O73^0.5)*VLOOKUP($D74,Averages!$H$113:$K$117,2,0),Proj_Rounding)</f>
        <v>54</v>
      </c>
      <c r="S74" s="6">
        <f>ROUND(EXP('Random Numbers'!P73)/2.5*Averages!$I73+(1-'Random Numbers'!P73^0.5)*VLOOKUP($D74,Averages!$H$113:$K$117,2,0),Proj_Rounding)</f>
        <v>62</v>
      </c>
      <c r="T74" s="6">
        <f>ROUND(EXP('Random Numbers'!Q73)/2.5*Averages!$I73+(1-'Random Numbers'!Q73^0.5)*VLOOKUP($D74,Averages!$H$113:$K$117,2,0),Proj_Rounding)</f>
        <v>55</v>
      </c>
      <c r="U74" s="6">
        <f>ROUND(EXP('Random Numbers'!R73)/2.5*Averages!$I73+(1-'Random Numbers'!R73^0.5)*VLOOKUP($D74,Averages!$H$113:$K$117,2,0),Proj_Rounding)</f>
        <v>60</v>
      </c>
      <c r="V74" s="6">
        <f>ROUND(EXP('Random Numbers'!S73)/2.5*Averages!$I73+(1-'Random Numbers'!S73^0.5)*VLOOKUP($D74,Averages!$H$113:$K$117,2,0),Proj_Rounding)</f>
        <v>54</v>
      </c>
      <c r="W74" s="6">
        <f>ROUND(EXP('Random Numbers'!T73)/2.5*Averages!$I73+(1-'Random Numbers'!T73^0.5)*VLOOKUP($D74,Averages!$H$113:$K$117,2,0),Proj_Rounding)</f>
        <v>56</v>
      </c>
      <c r="X74" s="6">
        <f>ROUND(EXP('Random Numbers'!U73)/2.5*Averages!$I73+(1-'Random Numbers'!U73^0.5)*VLOOKUP($D74,Averages!$H$113:$K$117,2,0),Proj_Rounding)</f>
        <v>55</v>
      </c>
      <c r="Y74" s="6">
        <f>ROUND(EXP('Random Numbers'!V73)/2.5*Averages!$I73+(1-'Random Numbers'!V73^0.5)*VLOOKUP($D74,Averages!$H$113:$K$117,2,0),Proj_Rounding)</f>
        <v>63</v>
      </c>
      <c r="Z74" s="6">
        <f>ROUND(EXP('Random Numbers'!W73)/2.5*Averages!$I73+(1-'Random Numbers'!W73^0.5)*VLOOKUP($D74,Averages!$H$113:$K$117,2,0),Proj_Rounding)</f>
        <v>55</v>
      </c>
      <c r="AA74" s="6">
        <f>ROUND(EXP('Random Numbers'!X73)/2.5*Averages!$I73+(1-'Random Numbers'!X73^0.5)*VLOOKUP($D74,Averages!$H$113:$K$117,2,0),Proj_Rounding)</f>
        <v>55</v>
      </c>
      <c r="AB74" s="6">
        <f>ROUND(EXP('Random Numbers'!Y73)/2.5*Averages!$I73+(1-'Random Numbers'!Y73^0.5)*VLOOKUP($D74,Averages!$H$113:$K$117,2,0),Proj_Rounding)</f>
        <v>54</v>
      </c>
      <c r="AC74" s="49">
        <f>ROUND(EXP('Random Numbers'!Z73)/2.5*Averages!$I73+(1-'Random Numbers'!Z73^0.5)*VLOOKUP($D74,Averages!$H$113:$K$117,2,0),Proj_Rounding)</f>
        <v>58</v>
      </c>
      <c r="AD74" s="69">
        <f t="shared" si="1"/>
        <v>1425</v>
      </c>
    </row>
    <row r="75" spans="2:30" ht="15" customHeight="1" x14ac:dyDescent="0.35">
      <c r="B75" s="32" t="s">
        <v>28</v>
      </c>
      <c r="C75" s="51" t="s">
        <v>103</v>
      </c>
      <c r="D75" s="6" t="s">
        <v>9</v>
      </c>
      <c r="E75" s="6">
        <f>ROUND(EXP('Random Numbers'!B74)/2.5*Averages!$I74+(1-'Random Numbers'!B74^0.5)*VLOOKUP($D75,Averages!$H$113:$K$117,2,0),Proj_Rounding)</f>
        <v>67</v>
      </c>
      <c r="F75" s="6">
        <f>ROUND(EXP('Random Numbers'!C74)/2.5*Averages!$I74+(1-'Random Numbers'!C74^0.5)*VLOOKUP($D75,Averages!$H$113:$K$117,2,0),Proj_Rounding)</f>
        <v>46</v>
      </c>
      <c r="G75" s="6">
        <f>ROUND(EXP('Random Numbers'!D74)/2.5*Averages!$I74+(1-'Random Numbers'!D74^0.5)*VLOOKUP($D75,Averages!$H$113:$K$117,2,0),Proj_Rounding)</f>
        <v>51</v>
      </c>
      <c r="H75" s="6">
        <f>ROUND(EXP('Random Numbers'!E74)/2.5*Averages!$I74+(1-'Random Numbers'!E74^0.5)*VLOOKUP($D75,Averages!$H$113:$K$117,2,0),Proj_Rounding)</f>
        <v>43</v>
      </c>
      <c r="I75" s="6">
        <f>ROUND(EXP('Random Numbers'!F74)/2.5*Averages!$I74+(1-'Random Numbers'!F74^0.5)*VLOOKUP($D75,Averages!$H$113:$K$117,2,0),Proj_Rounding)</f>
        <v>48</v>
      </c>
      <c r="J75" s="6">
        <f>ROUND(EXP('Random Numbers'!G74)/2.5*Averages!$I74+(1-'Random Numbers'!G74^0.5)*VLOOKUP($D75,Averages!$H$113:$K$117,2,0),Proj_Rounding)</f>
        <v>42</v>
      </c>
      <c r="K75" s="6">
        <f>ROUND(EXP('Random Numbers'!H74)/2.5*Averages!$I74+(1-'Random Numbers'!H74^0.5)*VLOOKUP($D75,Averages!$H$113:$K$117,2,0),Proj_Rounding)</f>
        <v>40</v>
      </c>
      <c r="L75" s="6">
        <f>ROUND(EXP('Random Numbers'!I74)/2.5*Averages!$I74+(1-'Random Numbers'!I74^0.5)*VLOOKUP($D75,Averages!$H$113:$K$117,2,0),Proj_Rounding)</f>
        <v>40</v>
      </c>
      <c r="M75" s="6">
        <f>ROUND(EXP('Random Numbers'!J74)/2.5*Averages!$I74+(1-'Random Numbers'!J74^0.5)*VLOOKUP($D75,Averages!$H$113:$K$117,2,0),Proj_Rounding)</f>
        <v>48</v>
      </c>
      <c r="N75" s="6">
        <f>ROUND(EXP('Random Numbers'!K74)/2.5*Averages!$I74+(1-'Random Numbers'!K74^0.5)*VLOOKUP($D75,Averages!$H$113:$K$117,2,0),Proj_Rounding)</f>
        <v>50</v>
      </c>
      <c r="O75" s="6">
        <f>ROUND(EXP('Random Numbers'!L74)/2.5*Averages!$I74+(1-'Random Numbers'!L74^0.5)*VLOOKUP($D75,Averages!$H$113:$K$117,2,0),Proj_Rounding)</f>
        <v>40</v>
      </c>
      <c r="P75" s="6">
        <f>ROUND(EXP('Random Numbers'!M74)/2.5*Averages!$I74+(1-'Random Numbers'!M74^0.5)*VLOOKUP($D75,Averages!$H$113:$K$117,2,0),Proj_Rounding)</f>
        <v>41</v>
      </c>
      <c r="Q75" s="6">
        <f>ROUND(EXP('Random Numbers'!N74)/2.5*Averages!$I74+(1-'Random Numbers'!N74^0.5)*VLOOKUP($D75,Averages!$H$113:$K$117,2,0),Proj_Rounding)</f>
        <v>40</v>
      </c>
      <c r="R75" s="6">
        <f>ROUND(EXP('Random Numbers'!O74)/2.5*Averages!$I74+(1-'Random Numbers'!O74^0.5)*VLOOKUP($D75,Averages!$H$113:$K$117,2,0),Proj_Rounding)</f>
        <v>40</v>
      </c>
      <c r="S75" s="6">
        <f>ROUND(EXP('Random Numbers'!P74)/2.5*Averages!$I74+(1-'Random Numbers'!P74^0.5)*VLOOKUP($D75,Averages!$H$113:$K$117,2,0),Proj_Rounding)</f>
        <v>40</v>
      </c>
      <c r="T75" s="6">
        <f>ROUND(EXP('Random Numbers'!Q74)/2.5*Averages!$I74+(1-'Random Numbers'!Q74^0.5)*VLOOKUP($D75,Averages!$H$113:$K$117,2,0),Proj_Rounding)</f>
        <v>46</v>
      </c>
      <c r="U75" s="6">
        <f>ROUND(EXP('Random Numbers'!R74)/2.5*Averages!$I74+(1-'Random Numbers'!R74^0.5)*VLOOKUP($D75,Averages!$H$113:$K$117,2,0),Proj_Rounding)</f>
        <v>40</v>
      </c>
      <c r="V75" s="6">
        <f>ROUND(EXP('Random Numbers'!S74)/2.5*Averages!$I74+(1-'Random Numbers'!S74^0.5)*VLOOKUP($D75,Averages!$H$113:$K$117,2,0),Proj_Rounding)</f>
        <v>51</v>
      </c>
      <c r="W75" s="6">
        <f>ROUND(EXP('Random Numbers'!T74)/2.5*Averages!$I74+(1-'Random Numbers'!T74^0.5)*VLOOKUP($D75,Averages!$H$113:$K$117,2,0),Proj_Rounding)</f>
        <v>40</v>
      </c>
      <c r="X75" s="6">
        <f>ROUND(EXP('Random Numbers'!U74)/2.5*Averages!$I74+(1-'Random Numbers'!U74^0.5)*VLOOKUP($D75,Averages!$H$113:$K$117,2,0),Proj_Rounding)</f>
        <v>42</v>
      </c>
      <c r="Y75" s="6">
        <f>ROUND(EXP('Random Numbers'!V74)/2.5*Averages!$I74+(1-'Random Numbers'!V74^0.5)*VLOOKUP($D75,Averages!$H$113:$K$117,2,0),Proj_Rounding)</f>
        <v>40</v>
      </c>
      <c r="Z75" s="6">
        <f>ROUND(EXP('Random Numbers'!W74)/2.5*Averages!$I74+(1-'Random Numbers'!W74^0.5)*VLOOKUP($D75,Averages!$H$113:$K$117,2,0),Proj_Rounding)</f>
        <v>50</v>
      </c>
      <c r="AA75" s="6">
        <f>ROUND(EXP('Random Numbers'!X74)/2.5*Averages!$I74+(1-'Random Numbers'!X74^0.5)*VLOOKUP($D75,Averages!$H$113:$K$117,2,0),Proj_Rounding)</f>
        <v>40</v>
      </c>
      <c r="AB75" s="6">
        <f>ROUND(EXP('Random Numbers'!Y74)/2.5*Averages!$I74+(1-'Random Numbers'!Y74^0.5)*VLOOKUP($D75,Averages!$H$113:$K$117,2,0),Proj_Rounding)</f>
        <v>40</v>
      </c>
      <c r="AC75" s="49">
        <f>ROUND(EXP('Random Numbers'!Z74)/2.5*Averages!$I74+(1-'Random Numbers'!Z74^0.5)*VLOOKUP($D75,Averages!$H$113:$K$117,2,0),Proj_Rounding)</f>
        <v>41</v>
      </c>
      <c r="AD75" s="69">
        <f t="shared" si="1"/>
        <v>1106</v>
      </c>
    </row>
    <row r="76" spans="2:30" ht="15" customHeight="1" x14ac:dyDescent="0.35">
      <c r="B76" s="32" t="s">
        <v>28</v>
      </c>
      <c r="C76" s="51" t="s">
        <v>104</v>
      </c>
      <c r="D76" s="6" t="s">
        <v>9</v>
      </c>
      <c r="E76" s="6">
        <f>ROUND(EXP('Random Numbers'!B75)/2.5*Averages!$I75+(1-'Random Numbers'!B75^0.5)*VLOOKUP($D76,Averages!$H$113:$K$117,2,0),Proj_Rounding)</f>
        <v>54</v>
      </c>
      <c r="F76" s="6">
        <f>ROUND(EXP('Random Numbers'!C75)/2.5*Averages!$I75+(1-'Random Numbers'!C75^0.5)*VLOOKUP($D76,Averages!$H$113:$K$117,2,0),Proj_Rounding)</f>
        <v>49</v>
      </c>
      <c r="G76" s="6">
        <f>ROUND(EXP('Random Numbers'!D75)/2.5*Averages!$I75+(1-'Random Numbers'!D75^0.5)*VLOOKUP($D76,Averages!$H$113:$K$117,2,0),Proj_Rounding)</f>
        <v>49</v>
      </c>
      <c r="H76" s="6">
        <f>ROUND(EXP('Random Numbers'!E75)/2.5*Averages!$I75+(1-'Random Numbers'!E75^0.5)*VLOOKUP($D76,Averages!$H$113:$K$117,2,0),Proj_Rounding)</f>
        <v>49</v>
      </c>
      <c r="I76" s="6">
        <f>ROUND(EXP('Random Numbers'!F75)/2.5*Averages!$I75+(1-'Random Numbers'!F75^0.5)*VLOOKUP($D76,Averages!$H$113:$K$117,2,0),Proj_Rounding)</f>
        <v>54</v>
      </c>
      <c r="J76" s="6">
        <f>ROUND(EXP('Random Numbers'!G75)/2.5*Averages!$I75+(1-'Random Numbers'!G75^0.5)*VLOOKUP($D76,Averages!$H$113:$K$117,2,0),Proj_Rounding)</f>
        <v>61</v>
      </c>
      <c r="K76" s="6">
        <f>ROUND(EXP('Random Numbers'!H75)/2.5*Averages!$I75+(1-'Random Numbers'!H75^0.5)*VLOOKUP($D76,Averages!$H$113:$K$117,2,0),Proj_Rounding)</f>
        <v>51</v>
      </c>
      <c r="L76" s="6">
        <f>ROUND(EXP('Random Numbers'!I75)/2.5*Averages!$I75+(1-'Random Numbers'!I75^0.5)*VLOOKUP($D76,Averages!$H$113:$K$117,2,0),Proj_Rounding)</f>
        <v>49</v>
      </c>
      <c r="M76" s="6">
        <f>ROUND(EXP('Random Numbers'!J75)/2.5*Averages!$I75+(1-'Random Numbers'!J75^0.5)*VLOOKUP($D76,Averages!$H$113:$K$117,2,0),Proj_Rounding)</f>
        <v>49</v>
      </c>
      <c r="N76" s="6">
        <f>ROUND(EXP('Random Numbers'!K75)/2.5*Averages!$I75+(1-'Random Numbers'!K75^0.5)*VLOOKUP($D76,Averages!$H$113:$K$117,2,0),Proj_Rounding)</f>
        <v>53</v>
      </c>
      <c r="O76" s="6">
        <f>ROUND(EXP('Random Numbers'!L75)/2.5*Averages!$I75+(1-'Random Numbers'!L75^0.5)*VLOOKUP($D76,Averages!$H$113:$K$117,2,0),Proj_Rounding)</f>
        <v>54</v>
      </c>
      <c r="P76" s="6">
        <f>ROUND(EXP('Random Numbers'!M75)/2.5*Averages!$I75+(1-'Random Numbers'!M75^0.5)*VLOOKUP($D76,Averages!$H$113:$K$117,2,0),Proj_Rounding)</f>
        <v>50</v>
      </c>
      <c r="Q76" s="6">
        <f>ROUND(EXP('Random Numbers'!N75)/2.5*Averages!$I75+(1-'Random Numbers'!N75^0.5)*VLOOKUP($D76,Averages!$H$113:$K$117,2,0),Proj_Rounding)</f>
        <v>53</v>
      </c>
      <c r="R76" s="6">
        <f>ROUND(EXP('Random Numbers'!O75)/2.5*Averages!$I75+(1-'Random Numbers'!O75^0.5)*VLOOKUP($D76,Averages!$H$113:$K$117,2,0),Proj_Rounding)</f>
        <v>50</v>
      </c>
      <c r="S76" s="6">
        <f>ROUND(EXP('Random Numbers'!P75)/2.5*Averages!$I75+(1-'Random Numbers'!P75^0.5)*VLOOKUP($D76,Averages!$H$113:$K$117,2,0),Proj_Rounding)</f>
        <v>49</v>
      </c>
      <c r="T76" s="6">
        <f>ROUND(EXP('Random Numbers'!Q75)/2.5*Averages!$I75+(1-'Random Numbers'!Q75^0.5)*VLOOKUP($D76,Averages!$H$113:$K$117,2,0),Proj_Rounding)</f>
        <v>49</v>
      </c>
      <c r="U76" s="6">
        <f>ROUND(EXP('Random Numbers'!R75)/2.5*Averages!$I75+(1-'Random Numbers'!R75^0.5)*VLOOKUP($D76,Averages!$H$113:$K$117,2,0),Proj_Rounding)</f>
        <v>53</v>
      </c>
      <c r="V76" s="6">
        <f>ROUND(EXP('Random Numbers'!S75)/2.5*Averages!$I75+(1-'Random Numbers'!S75^0.5)*VLOOKUP($D76,Averages!$H$113:$K$117,2,0),Proj_Rounding)</f>
        <v>49</v>
      </c>
      <c r="W76" s="6">
        <f>ROUND(EXP('Random Numbers'!T75)/2.5*Averages!$I75+(1-'Random Numbers'!T75^0.5)*VLOOKUP($D76,Averages!$H$113:$K$117,2,0),Proj_Rounding)</f>
        <v>50</v>
      </c>
      <c r="X76" s="6">
        <f>ROUND(EXP('Random Numbers'!U75)/2.5*Averages!$I75+(1-'Random Numbers'!U75^0.5)*VLOOKUP($D76,Averages!$H$113:$K$117,2,0),Proj_Rounding)</f>
        <v>51</v>
      </c>
      <c r="Y76" s="6">
        <f>ROUND(EXP('Random Numbers'!V75)/2.5*Averages!$I75+(1-'Random Numbers'!V75^0.5)*VLOOKUP($D76,Averages!$H$113:$K$117,2,0),Proj_Rounding)</f>
        <v>68</v>
      </c>
      <c r="Z76" s="6">
        <f>ROUND(EXP('Random Numbers'!W75)/2.5*Averages!$I75+(1-'Random Numbers'!W75^0.5)*VLOOKUP($D76,Averages!$H$113:$K$117,2,0),Proj_Rounding)</f>
        <v>56</v>
      </c>
      <c r="AA76" s="6">
        <f>ROUND(EXP('Random Numbers'!X75)/2.5*Averages!$I75+(1-'Random Numbers'!X75^0.5)*VLOOKUP($D76,Averages!$H$113:$K$117,2,0),Proj_Rounding)</f>
        <v>51</v>
      </c>
      <c r="AB76" s="6">
        <f>ROUND(EXP('Random Numbers'!Y75)/2.5*Averages!$I75+(1-'Random Numbers'!Y75^0.5)*VLOOKUP($D76,Averages!$H$113:$K$117,2,0),Proj_Rounding)</f>
        <v>49</v>
      </c>
      <c r="AC76" s="49">
        <f>ROUND(EXP('Random Numbers'!Z75)/2.5*Averages!$I75+(1-'Random Numbers'!Z75^0.5)*VLOOKUP($D76,Averages!$H$113:$K$117,2,0),Proj_Rounding)</f>
        <v>50</v>
      </c>
      <c r="AD76" s="69">
        <f t="shared" si="1"/>
        <v>1300</v>
      </c>
    </row>
    <row r="77" spans="2:30" ht="15" customHeight="1" x14ac:dyDescent="0.35">
      <c r="B77" s="32" t="s">
        <v>28</v>
      </c>
      <c r="C77" s="51" t="s">
        <v>105</v>
      </c>
      <c r="D77" s="6" t="s">
        <v>9</v>
      </c>
      <c r="E77" s="6">
        <f>ROUND(EXP('Random Numbers'!B76)/2.5*Averages!$I76+(1-'Random Numbers'!B76^0.5)*VLOOKUP($D77,Averages!$H$113:$K$117,2,0),Proj_Rounding)</f>
        <v>48</v>
      </c>
      <c r="F77" s="6">
        <f>ROUND(EXP('Random Numbers'!C76)/2.5*Averages!$I76+(1-'Random Numbers'!C76^0.5)*VLOOKUP($D77,Averages!$H$113:$K$117,2,0),Proj_Rounding)</f>
        <v>44</v>
      </c>
      <c r="G77" s="6">
        <f>ROUND(EXP('Random Numbers'!D76)/2.5*Averages!$I76+(1-'Random Numbers'!D76^0.5)*VLOOKUP($D77,Averages!$H$113:$K$117,2,0),Proj_Rounding)</f>
        <v>42</v>
      </c>
      <c r="H77" s="6">
        <f>ROUND(EXP('Random Numbers'!E76)/2.5*Averages!$I76+(1-'Random Numbers'!E76^0.5)*VLOOKUP($D77,Averages!$H$113:$K$117,2,0),Proj_Rounding)</f>
        <v>43</v>
      </c>
      <c r="I77" s="6">
        <f>ROUND(EXP('Random Numbers'!F76)/2.5*Averages!$I76+(1-'Random Numbers'!F76^0.5)*VLOOKUP($D77,Averages!$H$113:$K$117,2,0),Proj_Rounding)</f>
        <v>42</v>
      </c>
      <c r="J77" s="6">
        <f>ROUND(EXP('Random Numbers'!G76)/2.5*Averages!$I76+(1-'Random Numbers'!G76^0.5)*VLOOKUP($D77,Averages!$H$113:$K$117,2,0),Proj_Rounding)</f>
        <v>42</v>
      </c>
      <c r="K77" s="6">
        <f>ROUND(EXP('Random Numbers'!H76)/2.5*Averages!$I76+(1-'Random Numbers'!H76^0.5)*VLOOKUP($D77,Averages!$H$113:$K$117,2,0),Proj_Rounding)</f>
        <v>42</v>
      </c>
      <c r="L77" s="6">
        <f>ROUND(EXP('Random Numbers'!I76)/2.5*Averages!$I76+(1-'Random Numbers'!I76^0.5)*VLOOKUP($D77,Averages!$H$113:$K$117,2,0),Proj_Rounding)</f>
        <v>42</v>
      </c>
      <c r="M77" s="6">
        <f>ROUND(EXP('Random Numbers'!J76)/2.5*Averages!$I76+(1-'Random Numbers'!J76^0.5)*VLOOKUP($D77,Averages!$H$113:$K$117,2,0),Proj_Rounding)</f>
        <v>43</v>
      </c>
      <c r="N77" s="6">
        <f>ROUND(EXP('Random Numbers'!K76)/2.5*Averages!$I76+(1-'Random Numbers'!K76^0.5)*VLOOKUP($D77,Averages!$H$113:$K$117,2,0),Proj_Rounding)</f>
        <v>58</v>
      </c>
      <c r="O77" s="6">
        <f>ROUND(EXP('Random Numbers'!L76)/2.5*Averages!$I76+(1-'Random Numbers'!L76^0.5)*VLOOKUP($D77,Averages!$H$113:$K$117,2,0),Proj_Rounding)</f>
        <v>43</v>
      </c>
      <c r="P77" s="6">
        <f>ROUND(EXP('Random Numbers'!M76)/2.5*Averages!$I76+(1-'Random Numbers'!M76^0.5)*VLOOKUP($D77,Averages!$H$113:$K$117,2,0),Proj_Rounding)</f>
        <v>59</v>
      </c>
      <c r="Q77" s="6">
        <f>ROUND(EXP('Random Numbers'!N76)/2.5*Averages!$I76+(1-'Random Numbers'!N76^0.5)*VLOOKUP($D77,Averages!$H$113:$K$117,2,0),Proj_Rounding)</f>
        <v>42</v>
      </c>
      <c r="R77" s="6">
        <f>ROUND(EXP('Random Numbers'!O76)/2.5*Averages!$I76+(1-'Random Numbers'!O76^0.5)*VLOOKUP($D77,Averages!$H$113:$K$117,2,0),Proj_Rounding)</f>
        <v>42</v>
      </c>
      <c r="S77" s="6">
        <f>ROUND(EXP('Random Numbers'!P76)/2.5*Averages!$I76+(1-'Random Numbers'!P76^0.5)*VLOOKUP($D77,Averages!$H$113:$K$117,2,0),Proj_Rounding)</f>
        <v>47</v>
      </c>
      <c r="T77" s="6">
        <f>ROUND(EXP('Random Numbers'!Q76)/2.5*Averages!$I76+(1-'Random Numbers'!Q76^0.5)*VLOOKUP($D77,Averages!$H$113:$K$117,2,0),Proj_Rounding)</f>
        <v>48</v>
      </c>
      <c r="U77" s="6">
        <f>ROUND(EXP('Random Numbers'!R76)/2.5*Averages!$I76+(1-'Random Numbers'!R76^0.5)*VLOOKUP($D77,Averages!$H$113:$K$117,2,0),Proj_Rounding)</f>
        <v>44</v>
      </c>
      <c r="V77" s="6">
        <f>ROUND(EXP('Random Numbers'!S76)/2.5*Averages!$I76+(1-'Random Numbers'!S76^0.5)*VLOOKUP($D77,Averages!$H$113:$K$117,2,0),Proj_Rounding)</f>
        <v>43</v>
      </c>
      <c r="W77" s="6">
        <f>ROUND(EXP('Random Numbers'!T76)/2.5*Averages!$I76+(1-'Random Numbers'!T76^0.5)*VLOOKUP($D77,Averages!$H$113:$K$117,2,0),Proj_Rounding)</f>
        <v>42</v>
      </c>
      <c r="X77" s="6">
        <f>ROUND(EXP('Random Numbers'!U76)/2.5*Averages!$I76+(1-'Random Numbers'!U76^0.5)*VLOOKUP($D77,Averages!$H$113:$K$117,2,0),Proj_Rounding)</f>
        <v>45</v>
      </c>
      <c r="Y77" s="6">
        <f>ROUND(EXP('Random Numbers'!V76)/2.5*Averages!$I76+(1-'Random Numbers'!V76^0.5)*VLOOKUP($D77,Averages!$H$113:$K$117,2,0),Proj_Rounding)</f>
        <v>57</v>
      </c>
      <c r="Z77" s="6">
        <f>ROUND(EXP('Random Numbers'!W76)/2.5*Averages!$I76+(1-'Random Numbers'!W76^0.5)*VLOOKUP($D77,Averages!$H$113:$K$117,2,0),Proj_Rounding)</f>
        <v>42</v>
      </c>
      <c r="AA77" s="6">
        <f>ROUND(EXP('Random Numbers'!X76)/2.5*Averages!$I76+(1-'Random Numbers'!X76^0.5)*VLOOKUP($D77,Averages!$H$113:$K$117,2,0),Proj_Rounding)</f>
        <v>58</v>
      </c>
      <c r="AB77" s="6">
        <f>ROUND(EXP('Random Numbers'!Y76)/2.5*Averages!$I76+(1-'Random Numbers'!Y76^0.5)*VLOOKUP($D77,Averages!$H$113:$K$117,2,0),Proj_Rounding)</f>
        <v>42</v>
      </c>
      <c r="AC77" s="49">
        <f>ROUND(EXP('Random Numbers'!Z76)/2.5*Averages!$I76+(1-'Random Numbers'!Z76^0.5)*VLOOKUP($D77,Averages!$H$113:$K$117,2,0),Proj_Rounding)</f>
        <v>50</v>
      </c>
      <c r="AD77" s="69">
        <f t="shared" si="1"/>
        <v>1150</v>
      </c>
    </row>
    <row r="78" spans="2:30" ht="15" customHeight="1" x14ac:dyDescent="0.35">
      <c r="B78" s="32" t="s">
        <v>28</v>
      </c>
      <c r="C78" s="51" t="s">
        <v>106</v>
      </c>
      <c r="D78" s="6" t="s">
        <v>10</v>
      </c>
      <c r="E78" s="6">
        <f>ROUND(EXP('Random Numbers'!B77)/2.5*Averages!$I77+(1-'Random Numbers'!B77^0.5)*VLOOKUP($D78,Averages!$H$113:$K$117,2,0),Proj_Rounding)</f>
        <v>26</v>
      </c>
      <c r="F78" s="6">
        <f>ROUND(EXP('Random Numbers'!C77)/2.5*Averages!$I77+(1-'Random Numbers'!C77^0.5)*VLOOKUP($D78,Averages!$H$113:$K$117,2,0),Proj_Rounding)</f>
        <v>24</v>
      </c>
      <c r="G78" s="6">
        <f>ROUND(EXP('Random Numbers'!D77)/2.5*Averages!$I77+(1-'Random Numbers'!D77^0.5)*VLOOKUP($D78,Averages!$H$113:$K$117,2,0),Proj_Rounding)</f>
        <v>34</v>
      </c>
      <c r="H78" s="6">
        <f>ROUND(EXP('Random Numbers'!E77)/2.5*Averages!$I77+(1-'Random Numbers'!E77^0.5)*VLOOKUP($D78,Averages!$H$113:$K$117,2,0),Proj_Rounding)</f>
        <v>24</v>
      </c>
      <c r="I78" s="6">
        <f>ROUND(EXP('Random Numbers'!F77)/2.5*Averages!$I77+(1-'Random Numbers'!F77^0.5)*VLOOKUP($D78,Averages!$H$113:$K$117,2,0),Proj_Rounding)</f>
        <v>24</v>
      </c>
      <c r="J78" s="6">
        <f>ROUND(EXP('Random Numbers'!G77)/2.5*Averages!$I77+(1-'Random Numbers'!G77^0.5)*VLOOKUP($D78,Averages!$H$113:$K$117,2,0),Proj_Rounding)</f>
        <v>33</v>
      </c>
      <c r="K78" s="6">
        <f>ROUND(EXP('Random Numbers'!H77)/2.5*Averages!$I77+(1-'Random Numbers'!H77^0.5)*VLOOKUP($D78,Averages!$H$113:$K$117,2,0),Proj_Rounding)</f>
        <v>29</v>
      </c>
      <c r="L78" s="6">
        <f>ROUND(EXP('Random Numbers'!I77)/2.5*Averages!$I77+(1-'Random Numbers'!I77^0.5)*VLOOKUP($D78,Averages!$H$113:$K$117,2,0),Proj_Rounding)</f>
        <v>24</v>
      </c>
      <c r="M78" s="6">
        <f>ROUND(EXP('Random Numbers'!J77)/2.5*Averages!$I77+(1-'Random Numbers'!J77^0.5)*VLOOKUP($D78,Averages!$H$113:$K$117,2,0),Proj_Rounding)</f>
        <v>34</v>
      </c>
      <c r="N78" s="6">
        <f>ROUND(EXP('Random Numbers'!K77)/2.5*Averages!$I77+(1-'Random Numbers'!K77^0.5)*VLOOKUP($D78,Averages!$H$113:$K$117,2,0),Proj_Rounding)</f>
        <v>43</v>
      </c>
      <c r="O78" s="6">
        <f>ROUND(EXP('Random Numbers'!L77)/2.5*Averages!$I77+(1-'Random Numbers'!L77^0.5)*VLOOKUP($D78,Averages!$H$113:$K$117,2,0),Proj_Rounding)</f>
        <v>27</v>
      </c>
      <c r="P78" s="6">
        <f>ROUND(EXP('Random Numbers'!M77)/2.5*Averages!$I77+(1-'Random Numbers'!M77^0.5)*VLOOKUP($D78,Averages!$H$113:$K$117,2,0),Proj_Rounding)</f>
        <v>40</v>
      </c>
      <c r="Q78" s="6">
        <f>ROUND(EXP('Random Numbers'!N77)/2.5*Averages!$I77+(1-'Random Numbers'!N77^0.5)*VLOOKUP($D78,Averages!$H$113:$K$117,2,0),Proj_Rounding)</f>
        <v>25</v>
      </c>
      <c r="R78" s="6">
        <f>ROUND(EXP('Random Numbers'!O77)/2.5*Averages!$I77+(1-'Random Numbers'!O77^0.5)*VLOOKUP($D78,Averages!$H$113:$K$117,2,0),Proj_Rounding)</f>
        <v>31</v>
      </c>
      <c r="S78" s="6">
        <f>ROUND(EXP('Random Numbers'!P77)/2.5*Averages!$I77+(1-'Random Numbers'!P77^0.5)*VLOOKUP($D78,Averages!$H$113:$K$117,2,0),Proj_Rounding)</f>
        <v>30</v>
      </c>
      <c r="T78" s="6">
        <f>ROUND(EXP('Random Numbers'!Q77)/2.5*Averages!$I77+(1-'Random Numbers'!Q77^0.5)*VLOOKUP($D78,Averages!$H$113:$K$117,2,0),Proj_Rounding)</f>
        <v>24</v>
      </c>
      <c r="U78" s="6">
        <f>ROUND(EXP('Random Numbers'!R77)/2.5*Averages!$I77+(1-'Random Numbers'!R77^0.5)*VLOOKUP($D78,Averages!$H$113:$K$117,2,0),Proj_Rounding)</f>
        <v>29</v>
      </c>
      <c r="V78" s="6">
        <f>ROUND(EXP('Random Numbers'!S77)/2.5*Averages!$I77+(1-'Random Numbers'!S77^0.5)*VLOOKUP($D78,Averages!$H$113:$K$117,2,0),Proj_Rounding)</f>
        <v>36</v>
      </c>
      <c r="W78" s="6">
        <f>ROUND(EXP('Random Numbers'!T77)/2.5*Averages!$I77+(1-'Random Numbers'!T77^0.5)*VLOOKUP($D78,Averages!$H$113:$K$117,2,0),Proj_Rounding)</f>
        <v>29</v>
      </c>
      <c r="X78" s="6">
        <f>ROUND(EXP('Random Numbers'!U77)/2.5*Averages!$I77+(1-'Random Numbers'!U77^0.5)*VLOOKUP($D78,Averages!$H$113:$K$117,2,0),Proj_Rounding)</f>
        <v>28</v>
      </c>
      <c r="Y78" s="6">
        <f>ROUND(EXP('Random Numbers'!V77)/2.5*Averages!$I77+(1-'Random Numbers'!V77^0.5)*VLOOKUP($D78,Averages!$H$113:$K$117,2,0),Proj_Rounding)</f>
        <v>29</v>
      </c>
      <c r="Z78" s="6">
        <f>ROUND(EXP('Random Numbers'!W77)/2.5*Averages!$I77+(1-'Random Numbers'!W77^0.5)*VLOOKUP($D78,Averages!$H$113:$K$117,2,0),Proj_Rounding)</f>
        <v>30</v>
      </c>
      <c r="AA78" s="6">
        <f>ROUND(EXP('Random Numbers'!X77)/2.5*Averages!$I77+(1-'Random Numbers'!X77^0.5)*VLOOKUP($D78,Averages!$H$113:$K$117,2,0),Proj_Rounding)</f>
        <v>27</v>
      </c>
      <c r="AB78" s="6">
        <f>ROUND(EXP('Random Numbers'!Y77)/2.5*Averages!$I77+(1-'Random Numbers'!Y77^0.5)*VLOOKUP($D78,Averages!$H$113:$K$117,2,0),Proj_Rounding)</f>
        <v>25</v>
      </c>
      <c r="AC78" s="49">
        <f>ROUND(EXP('Random Numbers'!Z77)/2.5*Averages!$I77+(1-'Random Numbers'!Z77^0.5)*VLOOKUP($D78,Averages!$H$113:$K$117,2,0),Proj_Rounding)</f>
        <v>30</v>
      </c>
      <c r="AD78" s="69">
        <f t="shared" si="1"/>
        <v>735</v>
      </c>
    </row>
    <row r="79" spans="2:30" ht="15" customHeight="1" x14ac:dyDescent="0.35">
      <c r="B79" s="32" t="s">
        <v>28</v>
      </c>
      <c r="C79" s="51" t="s">
        <v>107</v>
      </c>
      <c r="D79" s="6" t="s">
        <v>11</v>
      </c>
      <c r="E79" s="6">
        <f>ROUND(EXP('Random Numbers'!B78)/2.5*Averages!$I78+(1-'Random Numbers'!B78^0.5)*VLOOKUP($D79,Averages!$H$113:$K$117,2,0),Proj_Rounding)</f>
        <v>31</v>
      </c>
      <c r="F79" s="6">
        <f>ROUND(EXP('Random Numbers'!C78)/2.5*Averages!$I78+(1-'Random Numbers'!C78^0.5)*VLOOKUP($D79,Averages!$H$113:$K$117,2,0),Proj_Rounding)</f>
        <v>31</v>
      </c>
      <c r="G79" s="6">
        <f>ROUND(EXP('Random Numbers'!D78)/2.5*Averages!$I78+(1-'Random Numbers'!D78^0.5)*VLOOKUP($D79,Averages!$H$113:$K$117,2,0),Proj_Rounding)</f>
        <v>34</v>
      </c>
      <c r="H79" s="6">
        <f>ROUND(EXP('Random Numbers'!E78)/2.5*Averages!$I78+(1-'Random Numbers'!E78^0.5)*VLOOKUP($D79,Averages!$H$113:$K$117,2,0),Proj_Rounding)</f>
        <v>31</v>
      </c>
      <c r="I79" s="6">
        <f>ROUND(EXP('Random Numbers'!F78)/2.5*Averages!$I78+(1-'Random Numbers'!F78^0.5)*VLOOKUP($D79,Averages!$H$113:$K$117,2,0),Proj_Rounding)</f>
        <v>31</v>
      </c>
      <c r="J79" s="6">
        <f>ROUND(EXP('Random Numbers'!G78)/2.5*Averages!$I78+(1-'Random Numbers'!G78^0.5)*VLOOKUP($D79,Averages!$H$113:$K$117,2,0),Proj_Rounding)</f>
        <v>33</v>
      </c>
      <c r="K79" s="6">
        <f>ROUND(EXP('Random Numbers'!H78)/2.5*Averages!$I78+(1-'Random Numbers'!H78^0.5)*VLOOKUP($D79,Averages!$H$113:$K$117,2,0),Proj_Rounding)</f>
        <v>31</v>
      </c>
      <c r="L79" s="6">
        <f>ROUND(EXP('Random Numbers'!I78)/2.5*Averages!$I78+(1-'Random Numbers'!I78^0.5)*VLOOKUP($D79,Averages!$H$113:$K$117,2,0),Proj_Rounding)</f>
        <v>30</v>
      </c>
      <c r="M79" s="6">
        <f>ROUND(EXP('Random Numbers'!J78)/2.5*Averages!$I78+(1-'Random Numbers'!J78^0.5)*VLOOKUP($D79,Averages!$H$113:$K$117,2,0),Proj_Rounding)</f>
        <v>34</v>
      </c>
      <c r="N79" s="6">
        <f>ROUND(EXP('Random Numbers'!K78)/2.5*Averages!$I78+(1-'Random Numbers'!K78^0.5)*VLOOKUP($D79,Averages!$H$113:$K$117,2,0),Proj_Rounding)</f>
        <v>33</v>
      </c>
      <c r="O79" s="6">
        <f>ROUND(EXP('Random Numbers'!L78)/2.5*Averages!$I78+(1-'Random Numbers'!L78^0.5)*VLOOKUP($D79,Averages!$H$113:$K$117,2,0),Proj_Rounding)</f>
        <v>40</v>
      </c>
      <c r="P79" s="6">
        <f>ROUND(EXP('Random Numbers'!M78)/2.5*Averages!$I78+(1-'Random Numbers'!M78^0.5)*VLOOKUP($D79,Averages!$H$113:$K$117,2,0),Proj_Rounding)</f>
        <v>32</v>
      </c>
      <c r="Q79" s="6">
        <f>ROUND(EXP('Random Numbers'!N78)/2.5*Averages!$I78+(1-'Random Numbers'!N78^0.5)*VLOOKUP($D79,Averages!$H$113:$K$117,2,0),Proj_Rounding)</f>
        <v>32</v>
      </c>
      <c r="R79" s="6">
        <f>ROUND(EXP('Random Numbers'!O78)/2.5*Averages!$I78+(1-'Random Numbers'!O78^0.5)*VLOOKUP($D79,Averages!$H$113:$K$117,2,0),Proj_Rounding)</f>
        <v>30</v>
      </c>
      <c r="S79" s="6">
        <f>ROUND(EXP('Random Numbers'!P78)/2.5*Averages!$I78+(1-'Random Numbers'!P78^0.5)*VLOOKUP($D79,Averages!$H$113:$K$117,2,0),Proj_Rounding)</f>
        <v>30</v>
      </c>
      <c r="T79" s="6">
        <f>ROUND(EXP('Random Numbers'!Q78)/2.5*Averages!$I78+(1-'Random Numbers'!Q78^0.5)*VLOOKUP($D79,Averages!$H$113:$K$117,2,0),Proj_Rounding)</f>
        <v>33</v>
      </c>
      <c r="U79" s="6">
        <f>ROUND(EXP('Random Numbers'!R78)/2.5*Averages!$I78+(1-'Random Numbers'!R78^0.5)*VLOOKUP($D79,Averages!$H$113:$K$117,2,0),Proj_Rounding)</f>
        <v>32</v>
      </c>
      <c r="V79" s="6">
        <f>ROUND(EXP('Random Numbers'!S78)/2.5*Averages!$I78+(1-'Random Numbers'!S78^0.5)*VLOOKUP($D79,Averages!$H$113:$K$117,2,0),Proj_Rounding)</f>
        <v>35</v>
      </c>
      <c r="W79" s="6">
        <f>ROUND(EXP('Random Numbers'!T78)/2.5*Averages!$I78+(1-'Random Numbers'!T78^0.5)*VLOOKUP($D79,Averages!$H$113:$K$117,2,0),Proj_Rounding)</f>
        <v>31</v>
      </c>
      <c r="X79" s="6">
        <f>ROUND(EXP('Random Numbers'!U78)/2.5*Averages!$I78+(1-'Random Numbers'!U78^0.5)*VLOOKUP($D79,Averages!$H$113:$K$117,2,0),Proj_Rounding)</f>
        <v>31</v>
      </c>
      <c r="Y79" s="6">
        <f>ROUND(EXP('Random Numbers'!V78)/2.5*Averages!$I78+(1-'Random Numbers'!V78^0.5)*VLOOKUP($D79,Averages!$H$113:$K$117,2,0),Proj_Rounding)</f>
        <v>35</v>
      </c>
      <c r="Z79" s="6">
        <f>ROUND(EXP('Random Numbers'!W78)/2.5*Averages!$I78+(1-'Random Numbers'!W78^0.5)*VLOOKUP($D79,Averages!$H$113:$K$117,2,0),Proj_Rounding)</f>
        <v>31</v>
      </c>
      <c r="AA79" s="6">
        <f>ROUND(EXP('Random Numbers'!X78)/2.5*Averages!$I78+(1-'Random Numbers'!X78^0.5)*VLOOKUP($D79,Averages!$H$113:$K$117,2,0),Proj_Rounding)</f>
        <v>33</v>
      </c>
      <c r="AB79" s="6">
        <f>ROUND(EXP('Random Numbers'!Y78)/2.5*Averages!$I78+(1-'Random Numbers'!Y78^0.5)*VLOOKUP($D79,Averages!$H$113:$K$117,2,0),Proj_Rounding)</f>
        <v>36</v>
      </c>
      <c r="AC79" s="49">
        <f>ROUND(EXP('Random Numbers'!Z78)/2.5*Averages!$I78+(1-'Random Numbers'!Z78^0.5)*VLOOKUP($D79,Averages!$H$113:$K$117,2,0),Proj_Rounding)</f>
        <v>31</v>
      </c>
      <c r="AD79" s="69">
        <f t="shared" si="1"/>
        <v>811</v>
      </c>
    </row>
    <row r="80" spans="2:30" ht="15" customHeight="1" x14ac:dyDescent="0.35">
      <c r="B80" s="32" t="s">
        <v>28</v>
      </c>
      <c r="C80" s="51" t="s">
        <v>108</v>
      </c>
      <c r="D80" s="6" t="s">
        <v>11</v>
      </c>
      <c r="E80" s="6">
        <f>ROUND(EXP('Random Numbers'!B79)/2.5*Averages!$I79+(1-'Random Numbers'!B79^0.5)*VLOOKUP($D80,Averages!$H$113:$K$117,2,0),Proj_Rounding)</f>
        <v>27</v>
      </c>
      <c r="F80" s="6">
        <f>ROUND(EXP('Random Numbers'!C79)/2.5*Averages!$I79+(1-'Random Numbers'!C79^0.5)*VLOOKUP($D80,Averages!$H$113:$K$117,2,0),Proj_Rounding)</f>
        <v>23</v>
      </c>
      <c r="G80" s="6">
        <f>ROUND(EXP('Random Numbers'!D79)/2.5*Averages!$I79+(1-'Random Numbers'!D79^0.5)*VLOOKUP($D80,Averages!$H$113:$K$117,2,0),Proj_Rounding)</f>
        <v>23</v>
      </c>
      <c r="H80" s="6">
        <f>ROUND(EXP('Random Numbers'!E79)/2.5*Averages!$I79+(1-'Random Numbers'!E79^0.5)*VLOOKUP($D80,Averages!$H$113:$K$117,2,0),Proj_Rounding)</f>
        <v>23</v>
      </c>
      <c r="I80" s="6">
        <f>ROUND(EXP('Random Numbers'!F79)/2.5*Averages!$I79+(1-'Random Numbers'!F79^0.5)*VLOOKUP($D80,Averages!$H$113:$K$117,2,0),Proj_Rounding)</f>
        <v>22</v>
      </c>
      <c r="J80" s="6">
        <f>ROUND(EXP('Random Numbers'!G79)/2.5*Averages!$I79+(1-'Random Numbers'!G79^0.5)*VLOOKUP($D80,Averages!$H$113:$K$117,2,0),Proj_Rounding)</f>
        <v>28</v>
      </c>
      <c r="K80" s="6">
        <f>ROUND(EXP('Random Numbers'!H79)/2.5*Averages!$I79+(1-'Random Numbers'!H79^0.5)*VLOOKUP($D80,Averages!$H$113:$K$117,2,0),Proj_Rounding)</f>
        <v>31</v>
      </c>
      <c r="L80" s="6">
        <f>ROUND(EXP('Random Numbers'!I79)/2.5*Averages!$I79+(1-'Random Numbers'!I79^0.5)*VLOOKUP($D80,Averages!$H$113:$K$117,2,0),Proj_Rounding)</f>
        <v>22</v>
      </c>
      <c r="M80" s="6">
        <f>ROUND(EXP('Random Numbers'!J79)/2.5*Averages!$I79+(1-'Random Numbers'!J79^0.5)*VLOOKUP($D80,Averages!$H$113:$K$117,2,0),Proj_Rounding)</f>
        <v>30</v>
      </c>
      <c r="N80" s="6">
        <f>ROUND(EXP('Random Numbers'!K79)/2.5*Averages!$I79+(1-'Random Numbers'!K79^0.5)*VLOOKUP($D80,Averages!$H$113:$K$117,2,0),Proj_Rounding)</f>
        <v>22</v>
      </c>
      <c r="O80" s="6">
        <f>ROUND(EXP('Random Numbers'!L79)/2.5*Averages!$I79+(1-'Random Numbers'!L79^0.5)*VLOOKUP($D80,Averages!$H$113:$K$117,2,0),Proj_Rounding)</f>
        <v>24</v>
      </c>
      <c r="P80" s="6">
        <f>ROUND(EXP('Random Numbers'!M79)/2.5*Averages!$I79+(1-'Random Numbers'!M79^0.5)*VLOOKUP($D80,Averages!$H$113:$K$117,2,0),Proj_Rounding)</f>
        <v>31</v>
      </c>
      <c r="Q80" s="6">
        <f>ROUND(EXP('Random Numbers'!N79)/2.5*Averages!$I79+(1-'Random Numbers'!N79^0.5)*VLOOKUP($D80,Averages!$H$113:$K$117,2,0),Proj_Rounding)</f>
        <v>24</v>
      </c>
      <c r="R80" s="6">
        <f>ROUND(EXP('Random Numbers'!O79)/2.5*Averages!$I79+(1-'Random Numbers'!O79^0.5)*VLOOKUP($D80,Averages!$H$113:$K$117,2,0),Proj_Rounding)</f>
        <v>27</v>
      </c>
      <c r="S80" s="6">
        <f>ROUND(EXP('Random Numbers'!P79)/2.5*Averages!$I79+(1-'Random Numbers'!P79^0.5)*VLOOKUP($D80,Averages!$H$113:$K$117,2,0),Proj_Rounding)</f>
        <v>23</v>
      </c>
      <c r="T80" s="6">
        <f>ROUND(EXP('Random Numbers'!Q79)/2.5*Averages!$I79+(1-'Random Numbers'!Q79^0.5)*VLOOKUP($D80,Averages!$H$113:$K$117,2,0),Proj_Rounding)</f>
        <v>22</v>
      </c>
      <c r="U80" s="6">
        <f>ROUND(EXP('Random Numbers'!R79)/2.5*Averages!$I79+(1-'Random Numbers'!R79^0.5)*VLOOKUP($D80,Averages!$H$113:$K$117,2,0),Proj_Rounding)</f>
        <v>22</v>
      </c>
      <c r="V80" s="6">
        <f>ROUND(EXP('Random Numbers'!S79)/2.5*Averages!$I79+(1-'Random Numbers'!S79^0.5)*VLOOKUP($D80,Averages!$H$113:$K$117,2,0),Proj_Rounding)</f>
        <v>22</v>
      </c>
      <c r="W80" s="6">
        <f>ROUND(EXP('Random Numbers'!T79)/2.5*Averages!$I79+(1-'Random Numbers'!T79^0.5)*VLOOKUP($D80,Averages!$H$113:$K$117,2,0),Proj_Rounding)</f>
        <v>25</v>
      </c>
      <c r="X80" s="6">
        <f>ROUND(EXP('Random Numbers'!U79)/2.5*Averages!$I79+(1-'Random Numbers'!U79^0.5)*VLOOKUP($D80,Averages!$H$113:$K$117,2,0),Proj_Rounding)</f>
        <v>22</v>
      </c>
      <c r="Y80" s="6">
        <f>ROUND(EXP('Random Numbers'!V79)/2.5*Averages!$I79+(1-'Random Numbers'!V79^0.5)*VLOOKUP($D80,Averages!$H$113:$K$117,2,0),Proj_Rounding)</f>
        <v>22</v>
      </c>
      <c r="Z80" s="6">
        <f>ROUND(EXP('Random Numbers'!W79)/2.5*Averages!$I79+(1-'Random Numbers'!W79^0.5)*VLOOKUP($D80,Averages!$H$113:$K$117,2,0),Proj_Rounding)</f>
        <v>26</v>
      </c>
      <c r="AA80" s="6">
        <f>ROUND(EXP('Random Numbers'!X79)/2.5*Averages!$I79+(1-'Random Numbers'!X79^0.5)*VLOOKUP($D80,Averages!$H$113:$K$117,2,0),Proj_Rounding)</f>
        <v>22</v>
      </c>
      <c r="AB80" s="6">
        <f>ROUND(EXP('Random Numbers'!Y79)/2.5*Averages!$I79+(1-'Random Numbers'!Y79^0.5)*VLOOKUP($D80,Averages!$H$113:$K$117,2,0),Proj_Rounding)</f>
        <v>22</v>
      </c>
      <c r="AC80" s="49">
        <f>ROUND(EXP('Random Numbers'!Z79)/2.5*Averages!$I79+(1-'Random Numbers'!Z79^0.5)*VLOOKUP($D80,Averages!$H$113:$K$117,2,0),Proj_Rounding)</f>
        <v>26</v>
      </c>
      <c r="AD80" s="69">
        <f t="shared" si="1"/>
        <v>611</v>
      </c>
    </row>
    <row r="81" spans="2:30" ht="15" customHeight="1" x14ac:dyDescent="0.35">
      <c r="B81" s="32" t="s">
        <v>29</v>
      </c>
      <c r="C81" s="51" t="s">
        <v>109</v>
      </c>
      <c r="D81" s="6" t="s">
        <v>8</v>
      </c>
      <c r="E81" s="6">
        <f>ROUND(EXP('Random Numbers'!B80)/2.5*Averages!$I80+(1-'Random Numbers'!B80^0.5)*VLOOKUP($D81,Averages!$H$113:$K$117,2,0),Proj_Rounding)</f>
        <v>16</v>
      </c>
      <c r="F81" s="6">
        <f>ROUND(EXP('Random Numbers'!C80)/2.5*Averages!$I80+(1-'Random Numbers'!C80^0.5)*VLOOKUP($D81,Averages!$H$113:$K$117,2,0),Proj_Rounding)</f>
        <v>15</v>
      </c>
      <c r="G81" s="6">
        <f>ROUND(EXP('Random Numbers'!D80)/2.5*Averages!$I80+(1-'Random Numbers'!D80^0.5)*VLOOKUP($D81,Averages!$H$113:$K$117,2,0),Proj_Rounding)</f>
        <v>13</v>
      </c>
      <c r="H81" s="6">
        <f>ROUND(EXP('Random Numbers'!E80)/2.5*Averages!$I80+(1-'Random Numbers'!E80^0.5)*VLOOKUP($D81,Averages!$H$113:$K$117,2,0),Proj_Rounding)</f>
        <v>15</v>
      </c>
      <c r="I81" s="6">
        <f>ROUND(EXP('Random Numbers'!F80)/2.5*Averages!$I80+(1-'Random Numbers'!F80^0.5)*VLOOKUP($D81,Averages!$H$113:$K$117,2,0),Proj_Rounding)</f>
        <v>14</v>
      </c>
      <c r="J81" s="6">
        <f>ROUND(EXP('Random Numbers'!G80)/2.5*Averages!$I80+(1-'Random Numbers'!G80^0.5)*VLOOKUP($D81,Averages!$H$113:$K$117,2,0),Proj_Rounding)</f>
        <v>19</v>
      </c>
      <c r="K81" s="6">
        <f>ROUND(EXP('Random Numbers'!H80)/2.5*Averages!$I80+(1-'Random Numbers'!H80^0.5)*VLOOKUP($D81,Averages!$H$113:$K$117,2,0),Proj_Rounding)</f>
        <v>16</v>
      </c>
      <c r="L81" s="6">
        <f>ROUND(EXP('Random Numbers'!I80)/2.5*Averages!$I80+(1-'Random Numbers'!I80^0.5)*VLOOKUP($D81,Averages!$H$113:$K$117,2,0),Proj_Rounding)</f>
        <v>13</v>
      </c>
      <c r="M81" s="6">
        <f>ROUND(EXP('Random Numbers'!J80)/2.5*Averages!$I80+(1-'Random Numbers'!J80^0.5)*VLOOKUP($D81,Averages!$H$113:$K$117,2,0),Proj_Rounding)</f>
        <v>18</v>
      </c>
      <c r="N81" s="6">
        <f>ROUND(EXP('Random Numbers'!K80)/2.5*Averages!$I80+(1-'Random Numbers'!K80^0.5)*VLOOKUP($D81,Averages!$H$113:$K$117,2,0),Proj_Rounding)</f>
        <v>17</v>
      </c>
      <c r="O81" s="6">
        <f>ROUND(EXP('Random Numbers'!L80)/2.5*Averages!$I80+(1-'Random Numbers'!L80^0.5)*VLOOKUP($D81,Averages!$H$113:$K$117,2,0),Proj_Rounding)</f>
        <v>17</v>
      </c>
      <c r="P81" s="6">
        <f>ROUND(EXP('Random Numbers'!M80)/2.5*Averages!$I80+(1-'Random Numbers'!M80^0.5)*VLOOKUP($D81,Averages!$H$113:$K$117,2,0),Proj_Rounding)</f>
        <v>16</v>
      </c>
      <c r="Q81" s="6">
        <f>ROUND(EXP('Random Numbers'!N80)/2.5*Averages!$I80+(1-'Random Numbers'!N80^0.5)*VLOOKUP($D81,Averages!$H$113:$K$117,2,0),Proj_Rounding)</f>
        <v>13</v>
      </c>
      <c r="R81" s="6">
        <f>ROUND(EXP('Random Numbers'!O80)/2.5*Averages!$I80+(1-'Random Numbers'!O80^0.5)*VLOOKUP($D81,Averages!$H$113:$K$117,2,0),Proj_Rounding)</f>
        <v>16</v>
      </c>
      <c r="S81" s="6">
        <f>ROUND(EXP('Random Numbers'!P80)/2.5*Averages!$I80+(1-'Random Numbers'!P80^0.5)*VLOOKUP($D81,Averages!$H$113:$K$117,2,0),Proj_Rounding)</f>
        <v>17</v>
      </c>
      <c r="T81" s="6">
        <f>ROUND(EXP('Random Numbers'!Q80)/2.5*Averages!$I80+(1-'Random Numbers'!Q80^0.5)*VLOOKUP($D81,Averages!$H$113:$K$117,2,0),Proj_Rounding)</f>
        <v>14</v>
      </c>
      <c r="U81" s="6">
        <f>ROUND(EXP('Random Numbers'!R80)/2.5*Averages!$I80+(1-'Random Numbers'!R80^0.5)*VLOOKUP($D81,Averages!$H$113:$K$117,2,0),Proj_Rounding)</f>
        <v>13</v>
      </c>
      <c r="V81" s="6">
        <f>ROUND(EXP('Random Numbers'!S80)/2.5*Averages!$I80+(1-'Random Numbers'!S80^0.5)*VLOOKUP($D81,Averages!$H$113:$K$117,2,0),Proj_Rounding)</f>
        <v>14</v>
      </c>
      <c r="W81" s="6">
        <f>ROUND(EXP('Random Numbers'!T80)/2.5*Averages!$I80+(1-'Random Numbers'!T80^0.5)*VLOOKUP($D81,Averages!$H$113:$K$117,2,0),Proj_Rounding)</f>
        <v>17</v>
      </c>
      <c r="X81" s="6">
        <f>ROUND(EXP('Random Numbers'!U80)/2.5*Averages!$I80+(1-'Random Numbers'!U80^0.5)*VLOOKUP($D81,Averages!$H$113:$K$117,2,0),Proj_Rounding)</f>
        <v>16</v>
      </c>
      <c r="Y81" s="6">
        <f>ROUND(EXP('Random Numbers'!V80)/2.5*Averages!$I80+(1-'Random Numbers'!V80^0.5)*VLOOKUP($D81,Averages!$H$113:$K$117,2,0),Proj_Rounding)</f>
        <v>14</v>
      </c>
      <c r="Z81" s="6">
        <f>ROUND(EXP('Random Numbers'!W80)/2.5*Averages!$I80+(1-'Random Numbers'!W80^0.5)*VLOOKUP($D81,Averages!$H$113:$K$117,2,0),Proj_Rounding)</f>
        <v>14</v>
      </c>
      <c r="AA81" s="6">
        <f>ROUND(EXP('Random Numbers'!X80)/2.5*Averages!$I80+(1-'Random Numbers'!X80^0.5)*VLOOKUP($D81,Averages!$H$113:$K$117,2,0),Proj_Rounding)</f>
        <v>13</v>
      </c>
      <c r="AB81" s="6">
        <f>ROUND(EXP('Random Numbers'!Y80)/2.5*Averages!$I80+(1-'Random Numbers'!Y80^0.5)*VLOOKUP($D81,Averages!$H$113:$K$117,2,0),Proj_Rounding)</f>
        <v>14</v>
      </c>
      <c r="AC81" s="49">
        <f>ROUND(EXP('Random Numbers'!Z80)/2.5*Averages!$I80+(1-'Random Numbers'!Z80^0.5)*VLOOKUP($D81,Averages!$H$113:$K$117,2,0),Proj_Rounding)</f>
        <v>13</v>
      </c>
      <c r="AD81" s="69">
        <f t="shared" si="1"/>
        <v>377</v>
      </c>
    </row>
    <row r="82" spans="2:30" ht="15" customHeight="1" x14ac:dyDescent="0.35">
      <c r="B82" s="32" t="s">
        <v>29</v>
      </c>
      <c r="C82" s="51" t="s">
        <v>110</v>
      </c>
      <c r="D82" s="6" t="s">
        <v>8</v>
      </c>
      <c r="E82" s="6">
        <f>ROUND(EXP('Random Numbers'!B81)/2.5*Averages!$I81+(1-'Random Numbers'!B81^0.5)*VLOOKUP($D82,Averages!$H$113:$K$117,2,0),Proj_Rounding)</f>
        <v>27</v>
      </c>
      <c r="F82" s="6">
        <f>ROUND(EXP('Random Numbers'!C81)/2.5*Averages!$I81+(1-'Random Numbers'!C81^0.5)*VLOOKUP($D82,Averages!$H$113:$K$117,2,0),Proj_Rounding)</f>
        <v>25</v>
      </c>
      <c r="G82" s="6">
        <f>ROUND(EXP('Random Numbers'!D81)/2.5*Averages!$I81+(1-'Random Numbers'!D81^0.5)*VLOOKUP($D82,Averages!$H$113:$K$117,2,0),Proj_Rounding)</f>
        <v>26</v>
      </c>
      <c r="H82" s="6">
        <f>ROUND(EXP('Random Numbers'!E81)/2.5*Averages!$I81+(1-'Random Numbers'!E81^0.5)*VLOOKUP($D82,Averages!$H$113:$K$117,2,0),Proj_Rounding)</f>
        <v>23</v>
      </c>
      <c r="I82" s="6">
        <f>ROUND(EXP('Random Numbers'!F81)/2.5*Averages!$I81+(1-'Random Numbers'!F81^0.5)*VLOOKUP($D82,Averages!$H$113:$K$117,2,0),Proj_Rounding)</f>
        <v>24</v>
      </c>
      <c r="J82" s="6">
        <f>ROUND(EXP('Random Numbers'!G81)/2.5*Averages!$I81+(1-'Random Numbers'!G81^0.5)*VLOOKUP($D82,Averages!$H$113:$K$117,2,0),Proj_Rounding)</f>
        <v>25</v>
      </c>
      <c r="K82" s="6">
        <f>ROUND(EXP('Random Numbers'!H81)/2.5*Averages!$I81+(1-'Random Numbers'!H81^0.5)*VLOOKUP($D82,Averages!$H$113:$K$117,2,0),Proj_Rounding)</f>
        <v>23</v>
      </c>
      <c r="L82" s="6">
        <f>ROUND(EXP('Random Numbers'!I81)/2.5*Averages!$I81+(1-'Random Numbers'!I81^0.5)*VLOOKUP($D82,Averages!$H$113:$K$117,2,0),Proj_Rounding)</f>
        <v>23</v>
      </c>
      <c r="M82" s="6">
        <f>ROUND(EXP('Random Numbers'!J81)/2.5*Averages!$I81+(1-'Random Numbers'!J81^0.5)*VLOOKUP($D82,Averages!$H$113:$K$117,2,0),Proj_Rounding)</f>
        <v>23</v>
      </c>
      <c r="N82" s="6">
        <f>ROUND(EXP('Random Numbers'!K81)/2.5*Averages!$I81+(1-'Random Numbers'!K81^0.5)*VLOOKUP($D82,Averages!$H$113:$K$117,2,0),Proj_Rounding)</f>
        <v>23</v>
      </c>
      <c r="O82" s="6">
        <f>ROUND(EXP('Random Numbers'!L81)/2.5*Averages!$I81+(1-'Random Numbers'!L81^0.5)*VLOOKUP($D82,Averages!$H$113:$K$117,2,0),Proj_Rounding)</f>
        <v>24</v>
      </c>
      <c r="P82" s="6">
        <f>ROUND(EXP('Random Numbers'!M81)/2.5*Averages!$I81+(1-'Random Numbers'!M81^0.5)*VLOOKUP($D82,Averages!$H$113:$K$117,2,0),Proj_Rounding)</f>
        <v>24</v>
      </c>
      <c r="Q82" s="6">
        <f>ROUND(EXP('Random Numbers'!N81)/2.5*Averages!$I81+(1-'Random Numbers'!N81^0.5)*VLOOKUP($D82,Averages!$H$113:$K$117,2,0),Proj_Rounding)</f>
        <v>24</v>
      </c>
      <c r="R82" s="6">
        <f>ROUND(EXP('Random Numbers'!O81)/2.5*Averages!$I81+(1-'Random Numbers'!O81^0.5)*VLOOKUP($D82,Averages!$H$113:$K$117,2,0),Proj_Rounding)</f>
        <v>29</v>
      </c>
      <c r="S82" s="6">
        <f>ROUND(EXP('Random Numbers'!P81)/2.5*Averages!$I81+(1-'Random Numbers'!P81^0.5)*VLOOKUP($D82,Averages!$H$113:$K$117,2,0),Proj_Rounding)</f>
        <v>25</v>
      </c>
      <c r="T82" s="6">
        <f>ROUND(EXP('Random Numbers'!Q81)/2.5*Averages!$I81+(1-'Random Numbers'!Q81^0.5)*VLOOKUP($D82,Averages!$H$113:$K$117,2,0),Proj_Rounding)</f>
        <v>23</v>
      </c>
      <c r="U82" s="6">
        <f>ROUND(EXP('Random Numbers'!R81)/2.5*Averages!$I81+(1-'Random Numbers'!R81^0.5)*VLOOKUP($D82,Averages!$H$113:$K$117,2,0),Proj_Rounding)</f>
        <v>23</v>
      </c>
      <c r="V82" s="6">
        <f>ROUND(EXP('Random Numbers'!S81)/2.5*Averages!$I81+(1-'Random Numbers'!S81^0.5)*VLOOKUP($D82,Averages!$H$113:$K$117,2,0),Proj_Rounding)</f>
        <v>24</v>
      </c>
      <c r="W82" s="6">
        <f>ROUND(EXP('Random Numbers'!T81)/2.5*Averages!$I81+(1-'Random Numbers'!T81^0.5)*VLOOKUP($D82,Averages!$H$113:$K$117,2,0),Proj_Rounding)</f>
        <v>26</v>
      </c>
      <c r="X82" s="6">
        <f>ROUND(EXP('Random Numbers'!U81)/2.5*Averages!$I81+(1-'Random Numbers'!U81^0.5)*VLOOKUP($D82,Averages!$H$113:$K$117,2,0),Proj_Rounding)</f>
        <v>28</v>
      </c>
      <c r="Y82" s="6">
        <f>ROUND(EXP('Random Numbers'!V81)/2.5*Averages!$I81+(1-'Random Numbers'!V81^0.5)*VLOOKUP($D82,Averages!$H$113:$K$117,2,0),Proj_Rounding)</f>
        <v>24</v>
      </c>
      <c r="Z82" s="6">
        <f>ROUND(EXP('Random Numbers'!W81)/2.5*Averages!$I81+(1-'Random Numbers'!W81^0.5)*VLOOKUP($D82,Averages!$H$113:$K$117,2,0),Proj_Rounding)</f>
        <v>23</v>
      </c>
      <c r="AA82" s="6">
        <f>ROUND(EXP('Random Numbers'!X81)/2.5*Averages!$I81+(1-'Random Numbers'!X81^0.5)*VLOOKUP($D82,Averages!$H$113:$K$117,2,0),Proj_Rounding)</f>
        <v>23</v>
      </c>
      <c r="AB82" s="6">
        <f>ROUND(EXP('Random Numbers'!Y81)/2.5*Averages!$I81+(1-'Random Numbers'!Y81^0.5)*VLOOKUP($D82,Averages!$H$113:$K$117,2,0),Proj_Rounding)</f>
        <v>23</v>
      </c>
      <c r="AC82" s="49">
        <f>ROUND(EXP('Random Numbers'!Z81)/2.5*Averages!$I81+(1-'Random Numbers'!Z81^0.5)*VLOOKUP($D82,Averages!$H$113:$K$117,2,0),Proj_Rounding)</f>
        <v>23</v>
      </c>
      <c r="AD82" s="69">
        <f t="shared" si="1"/>
        <v>608</v>
      </c>
    </row>
    <row r="83" spans="2:30" ht="15" customHeight="1" x14ac:dyDescent="0.35">
      <c r="B83" s="32" t="s">
        <v>29</v>
      </c>
      <c r="C83" s="51" t="s">
        <v>111</v>
      </c>
      <c r="D83" s="6" t="s">
        <v>8</v>
      </c>
      <c r="E83" s="6">
        <f>ROUND(EXP('Random Numbers'!B82)/2.5*Averages!$I82+(1-'Random Numbers'!B82^0.5)*VLOOKUP($D83,Averages!$H$113:$K$117,2,0),Proj_Rounding)</f>
        <v>23</v>
      </c>
      <c r="F83" s="6">
        <f>ROUND(EXP('Random Numbers'!C82)/2.5*Averages!$I82+(1-'Random Numbers'!C82^0.5)*VLOOKUP($D83,Averages!$H$113:$K$117,2,0),Proj_Rounding)</f>
        <v>19</v>
      </c>
      <c r="G83" s="6">
        <f>ROUND(EXP('Random Numbers'!D82)/2.5*Averages!$I82+(1-'Random Numbers'!D82^0.5)*VLOOKUP($D83,Averages!$H$113:$K$117,2,0),Proj_Rounding)</f>
        <v>23</v>
      </c>
      <c r="H83" s="6">
        <f>ROUND(EXP('Random Numbers'!E82)/2.5*Averages!$I82+(1-'Random Numbers'!E82^0.5)*VLOOKUP($D83,Averages!$H$113:$K$117,2,0),Proj_Rounding)</f>
        <v>19</v>
      </c>
      <c r="I83" s="6">
        <f>ROUND(EXP('Random Numbers'!F82)/2.5*Averages!$I82+(1-'Random Numbers'!F82^0.5)*VLOOKUP($D83,Averages!$H$113:$K$117,2,0),Proj_Rounding)</f>
        <v>19</v>
      </c>
      <c r="J83" s="6">
        <f>ROUND(EXP('Random Numbers'!G82)/2.5*Averages!$I82+(1-'Random Numbers'!G82^0.5)*VLOOKUP($D83,Averages!$H$113:$K$117,2,0),Proj_Rounding)</f>
        <v>21</v>
      </c>
      <c r="K83" s="6">
        <f>ROUND(EXP('Random Numbers'!H82)/2.5*Averages!$I82+(1-'Random Numbers'!H82^0.5)*VLOOKUP($D83,Averages!$H$113:$K$117,2,0),Proj_Rounding)</f>
        <v>20</v>
      </c>
      <c r="L83" s="6">
        <f>ROUND(EXP('Random Numbers'!I82)/2.5*Averages!$I82+(1-'Random Numbers'!I82^0.5)*VLOOKUP($D83,Averages!$H$113:$K$117,2,0),Proj_Rounding)</f>
        <v>18</v>
      </c>
      <c r="M83" s="6">
        <f>ROUND(EXP('Random Numbers'!J82)/2.5*Averages!$I82+(1-'Random Numbers'!J82^0.5)*VLOOKUP($D83,Averages!$H$113:$K$117,2,0),Proj_Rounding)</f>
        <v>18</v>
      </c>
      <c r="N83" s="6">
        <f>ROUND(EXP('Random Numbers'!K82)/2.5*Averages!$I82+(1-'Random Numbers'!K82^0.5)*VLOOKUP($D83,Averages!$H$113:$K$117,2,0),Proj_Rounding)</f>
        <v>19</v>
      </c>
      <c r="O83" s="6">
        <f>ROUND(EXP('Random Numbers'!L82)/2.5*Averages!$I82+(1-'Random Numbers'!L82^0.5)*VLOOKUP($D83,Averages!$H$113:$K$117,2,0),Proj_Rounding)</f>
        <v>21</v>
      </c>
      <c r="P83" s="6">
        <f>ROUND(EXP('Random Numbers'!M82)/2.5*Averages!$I82+(1-'Random Numbers'!M82^0.5)*VLOOKUP($D83,Averages!$H$113:$K$117,2,0),Proj_Rounding)</f>
        <v>18</v>
      </c>
      <c r="Q83" s="6">
        <f>ROUND(EXP('Random Numbers'!N82)/2.5*Averages!$I82+(1-'Random Numbers'!N82^0.5)*VLOOKUP($D83,Averages!$H$113:$K$117,2,0),Proj_Rounding)</f>
        <v>20</v>
      </c>
      <c r="R83" s="6">
        <f>ROUND(EXP('Random Numbers'!O82)/2.5*Averages!$I82+(1-'Random Numbers'!O82^0.5)*VLOOKUP($D83,Averages!$H$113:$K$117,2,0),Proj_Rounding)</f>
        <v>19</v>
      </c>
      <c r="S83" s="6">
        <f>ROUND(EXP('Random Numbers'!P82)/2.5*Averages!$I82+(1-'Random Numbers'!P82^0.5)*VLOOKUP($D83,Averages!$H$113:$K$117,2,0),Proj_Rounding)</f>
        <v>20</v>
      </c>
      <c r="T83" s="6">
        <f>ROUND(EXP('Random Numbers'!Q82)/2.5*Averages!$I82+(1-'Random Numbers'!Q82^0.5)*VLOOKUP($D83,Averages!$H$113:$K$117,2,0),Proj_Rounding)</f>
        <v>18</v>
      </c>
      <c r="U83" s="6">
        <f>ROUND(EXP('Random Numbers'!R82)/2.5*Averages!$I82+(1-'Random Numbers'!R82^0.5)*VLOOKUP($D83,Averages!$H$113:$K$117,2,0),Proj_Rounding)</f>
        <v>19</v>
      </c>
      <c r="V83" s="6">
        <f>ROUND(EXP('Random Numbers'!S82)/2.5*Averages!$I82+(1-'Random Numbers'!S82^0.5)*VLOOKUP($D83,Averages!$H$113:$K$117,2,0),Proj_Rounding)</f>
        <v>19</v>
      </c>
      <c r="W83" s="6">
        <f>ROUND(EXP('Random Numbers'!T82)/2.5*Averages!$I82+(1-'Random Numbers'!T82^0.5)*VLOOKUP($D83,Averages!$H$113:$K$117,2,0),Proj_Rounding)</f>
        <v>19</v>
      </c>
      <c r="X83" s="6">
        <f>ROUND(EXP('Random Numbers'!U82)/2.5*Averages!$I82+(1-'Random Numbers'!U82^0.5)*VLOOKUP($D83,Averages!$H$113:$K$117,2,0),Proj_Rounding)</f>
        <v>20</v>
      </c>
      <c r="Y83" s="6">
        <f>ROUND(EXP('Random Numbers'!V82)/2.5*Averages!$I82+(1-'Random Numbers'!V82^0.5)*VLOOKUP($D83,Averages!$H$113:$K$117,2,0),Proj_Rounding)</f>
        <v>18</v>
      </c>
      <c r="Z83" s="6">
        <f>ROUND(EXP('Random Numbers'!W82)/2.5*Averages!$I82+(1-'Random Numbers'!W82^0.5)*VLOOKUP($D83,Averages!$H$113:$K$117,2,0),Proj_Rounding)</f>
        <v>19</v>
      </c>
      <c r="AA83" s="6">
        <f>ROUND(EXP('Random Numbers'!X82)/2.5*Averages!$I82+(1-'Random Numbers'!X82^0.5)*VLOOKUP($D83,Averages!$H$113:$K$117,2,0),Proj_Rounding)</f>
        <v>23</v>
      </c>
      <c r="AB83" s="6">
        <f>ROUND(EXP('Random Numbers'!Y82)/2.5*Averages!$I82+(1-'Random Numbers'!Y82^0.5)*VLOOKUP($D83,Averages!$H$113:$K$117,2,0),Proj_Rounding)</f>
        <v>18</v>
      </c>
      <c r="AC83" s="49">
        <f>ROUND(EXP('Random Numbers'!Z82)/2.5*Averages!$I82+(1-'Random Numbers'!Z82^0.5)*VLOOKUP($D83,Averages!$H$113:$K$117,2,0),Proj_Rounding)</f>
        <v>21</v>
      </c>
      <c r="AD83" s="69">
        <f t="shared" si="1"/>
        <v>491</v>
      </c>
    </row>
    <row r="84" spans="2:30" ht="15" customHeight="1" x14ac:dyDescent="0.35">
      <c r="B84" s="32" t="s">
        <v>29</v>
      </c>
      <c r="C84" s="51" t="s">
        <v>112</v>
      </c>
      <c r="D84" s="6" t="s">
        <v>8</v>
      </c>
      <c r="E84" s="6">
        <f>ROUND(EXP('Random Numbers'!B83)/2.5*Averages!$I83+(1-'Random Numbers'!B83^0.5)*VLOOKUP($D84,Averages!$H$113:$K$117,2,0),Proj_Rounding)</f>
        <v>26</v>
      </c>
      <c r="F84" s="6">
        <f>ROUND(EXP('Random Numbers'!C83)/2.5*Averages!$I83+(1-'Random Numbers'!C83^0.5)*VLOOKUP($D84,Averages!$H$113:$K$117,2,0),Proj_Rounding)</f>
        <v>32</v>
      </c>
      <c r="G84" s="6">
        <f>ROUND(EXP('Random Numbers'!D83)/2.5*Averages!$I83+(1-'Random Numbers'!D83^0.5)*VLOOKUP($D84,Averages!$H$113:$K$117,2,0),Proj_Rounding)</f>
        <v>24</v>
      </c>
      <c r="H84" s="6">
        <f>ROUND(EXP('Random Numbers'!E83)/2.5*Averages!$I83+(1-'Random Numbers'!E83^0.5)*VLOOKUP($D84,Averages!$H$113:$K$117,2,0),Proj_Rounding)</f>
        <v>29</v>
      </c>
      <c r="I84" s="6">
        <f>ROUND(EXP('Random Numbers'!F83)/2.5*Averages!$I83+(1-'Random Numbers'!F83^0.5)*VLOOKUP($D84,Averages!$H$113:$K$117,2,0),Proj_Rounding)</f>
        <v>24</v>
      </c>
      <c r="J84" s="6">
        <f>ROUND(EXP('Random Numbers'!G83)/2.5*Averages!$I83+(1-'Random Numbers'!G83^0.5)*VLOOKUP($D84,Averages!$H$113:$K$117,2,0),Proj_Rounding)</f>
        <v>25</v>
      </c>
      <c r="K84" s="6">
        <f>ROUND(EXP('Random Numbers'!H83)/2.5*Averages!$I83+(1-'Random Numbers'!H83^0.5)*VLOOKUP($D84,Averages!$H$113:$K$117,2,0),Proj_Rounding)</f>
        <v>24</v>
      </c>
      <c r="L84" s="6">
        <f>ROUND(EXP('Random Numbers'!I83)/2.5*Averages!$I83+(1-'Random Numbers'!I83^0.5)*VLOOKUP($D84,Averages!$H$113:$K$117,2,0),Proj_Rounding)</f>
        <v>25</v>
      </c>
      <c r="M84" s="6">
        <f>ROUND(EXP('Random Numbers'!J83)/2.5*Averages!$I83+(1-'Random Numbers'!J83^0.5)*VLOOKUP($D84,Averages!$H$113:$K$117,2,0),Proj_Rounding)</f>
        <v>28</v>
      </c>
      <c r="N84" s="6">
        <f>ROUND(EXP('Random Numbers'!K83)/2.5*Averages!$I83+(1-'Random Numbers'!K83^0.5)*VLOOKUP($D84,Averages!$H$113:$K$117,2,0),Proj_Rounding)</f>
        <v>24</v>
      </c>
      <c r="O84" s="6">
        <f>ROUND(EXP('Random Numbers'!L83)/2.5*Averages!$I83+(1-'Random Numbers'!L83^0.5)*VLOOKUP($D84,Averages!$H$113:$K$117,2,0),Proj_Rounding)</f>
        <v>24</v>
      </c>
      <c r="P84" s="6">
        <f>ROUND(EXP('Random Numbers'!M83)/2.5*Averages!$I83+(1-'Random Numbers'!M83^0.5)*VLOOKUP($D84,Averages!$H$113:$K$117,2,0),Proj_Rounding)</f>
        <v>29</v>
      </c>
      <c r="Q84" s="6">
        <f>ROUND(EXP('Random Numbers'!N83)/2.5*Averages!$I83+(1-'Random Numbers'!N83^0.5)*VLOOKUP($D84,Averages!$H$113:$K$117,2,0),Proj_Rounding)</f>
        <v>28</v>
      </c>
      <c r="R84" s="6">
        <f>ROUND(EXP('Random Numbers'!O83)/2.5*Averages!$I83+(1-'Random Numbers'!O83^0.5)*VLOOKUP($D84,Averages!$H$113:$K$117,2,0),Proj_Rounding)</f>
        <v>28</v>
      </c>
      <c r="S84" s="6">
        <f>ROUND(EXP('Random Numbers'!P83)/2.5*Averages!$I83+(1-'Random Numbers'!P83^0.5)*VLOOKUP($D84,Averages!$H$113:$K$117,2,0),Proj_Rounding)</f>
        <v>24</v>
      </c>
      <c r="T84" s="6">
        <f>ROUND(EXP('Random Numbers'!Q83)/2.5*Averages!$I83+(1-'Random Numbers'!Q83^0.5)*VLOOKUP($D84,Averages!$H$113:$K$117,2,0),Proj_Rounding)</f>
        <v>32</v>
      </c>
      <c r="U84" s="6">
        <f>ROUND(EXP('Random Numbers'!R83)/2.5*Averages!$I83+(1-'Random Numbers'!R83^0.5)*VLOOKUP($D84,Averages!$H$113:$K$117,2,0),Proj_Rounding)</f>
        <v>24</v>
      </c>
      <c r="V84" s="6">
        <f>ROUND(EXP('Random Numbers'!S83)/2.5*Averages!$I83+(1-'Random Numbers'!S83^0.5)*VLOOKUP($D84,Averages!$H$113:$K$117,2,0),Proj_Rounding)</f>
        <v>32</v>
      </c>
      <c r="W84" s="6">
        <f>ROUND(EXP('Random Numbers'!T83)/2.5*Averages!$I83+(1-'Random Numbers'!T83^0.5)*VLOOKUP($D84,Averages!$H$113:$K$117,2,0),Proj_Rounding)</f>
        <v>25</v>
      </c>
      <c r="X84" s="6">
        <f>ROUND(EXP('Random Numbers'!U83)/2.5*Averages!$I83+(1-'Random Numbers'!U83^0.5)*VLOOKUP($D84,Averages!$H$113:$K$117,2,0),Proj_Rounding)</f>
        <v>25</v>
      </c>
      <c r="Y84" s="6">
        <f>ROUND(EXP('Random Numbers'!V83)/2.5*Averages!$I83+(1-'Random Numbers'!V83^0.5)*VLOOKUP($D84,Averages!$H$113:$K$117,2,0),Proj_Rounding)</f>
        <v>24</v>
      </c>
      <c r="Z84" s="6">
        <f>ROUND(EXP('Random Numbers'!W83)/2.5*Averages!$I83+(1-'Random Numbers'!W83^0.5)*VLOOKUP($D84,Averages!$H$113:$K$117,2,0),Proj_Rounding)</f>
        <v>25</v>
      </c>
      <c r="AA84" s="6">
        <f>ROUND(EXP('Random Numbers'!X83)/2.5*Averages!$I83+(1-'Random Numbers'!X83^0.5)*VLOOKUP($D84,Averages!$H$113:$K$117,2,0),Proj_Rounding)</f>
        <v>28</v>
      </c>
      <c r="AB84" s="6">
        <f>ROUND(EXP('Random Numbers'!Y83)/2.5*Averages!$I83+(1-'Random Numbers'!Y83^0.5)*VLOOKUP($D84,Averages!$H$113:$K$117,2,0),Proj_Rounding)</f>
        <v>28</v>
      </c>
      <c r="AC84" s="49">
        <f>ROUND(EXP('Random Numbers'!Z83)/2.5*Averages!$I83+(1-'Random Numbers'!Z83^0.5)*VLOOKUP($D84,Averages!$H$113:$K$117,2,0),Proj_Rounding)</f>
        <v>28</v>
      </c>
      <c r="AD84" s="69">
        <f t="shared" si="1"/>
        <v>665</v>
      </c>
    </row>
    <row r="85" spans="2:30" ht="15" customHeight="1" x14ac:dyDescent="0.35">
      <c r="B85" s="32" t="s">
        <v>29</v>
      </c>
      <c r="C85" s="51" t="s">
        <v>113</v>
      </c>
      <c r="D85" s="6" t="s">
        <v>9</v>
      </c>
      <c r="E85" s="6">
        <f>ROUND(EXP('Random Numbers'!B84)/2.5*Averages!$I84+(1-'Random Numbers'!B84^0.5)*VLOOKUP($D85,Averages!$H$113:$K$117,2,0),Proj_Rounding)</f>
        <v>55</v>
      </c>
      <c r="F85" s="6">
        <f>ROUND(EXP('Random Numbers'!C84)/2.5*Averages!$I84+(1-'Random Numbers'!C84^0.5)*VLOOKUP($D85,Averages!$H$113:$K$117,2,0),Proj_Rounding)</f>
        <v>53</v>
      </c>
      <c r="G85" s="6">
        <f>ROUND(EXP('Random Numbers'!D84)/2.5*Averages!$I84+(1-'Random Numbers'!D84^0.5)*VLOOKUP($D85,Averages!$H$113:$K$117,2,0),Proj_Rounding)</f>
        <v>56</v>
      </c>
      <c r="H85" s="6">
        <f>ROUND(EXP('Random Numbers'!E84)/2.5*Averages!$I84+(1-'Random Numbers'!E84^0.5)*VLOOKUP($D85,Averages!$H$113:$K$117,2,0),Proj_Rounding)</f>
        <v>58</v>
      </c>
      <c r="I85" s="6">
        <f>ROUND(EXP('Random Numbers'!F84)/2.5*Averages!$I84+(1-'Random Numbers'!F84^0.5)*VLOOKUP($D85,Averages!$H$113:$K$117,2,0),Proj_Rounding)</f>
        <v>54</v>
      </c>
      <c r="J85" s="6">
        <f>ROUND(EXP('Random Numbers'!G84)/2.5*Averages!$I84+(1-'Random Numbers'!G84^0.5)*VLOOKUP($D85,Averages!$H$113:$K$117,2,0),Proj_Rounding)</f>
        <v>56</v>
      </c>
      <c r="K85" s="6">
        <f>ROUND(EXP('Random Numbers'!H84)/2.5*Averages!$I84+(1-'Random Numbers'!H84^0.5)*VLOOKUP($D85,Averages!$H$113:$K$117,2,0),Proj_Rounding)</f>
        <v>54</v>
      </c>
      <c r="L85" s="6">
        <f>ROUND(EXP('Random Numbers'!I84)/2.5*Averages!$I84+(1-'Random Numbers'!I84^0.5)*VLOOKUP($D85,Averages!$H$113:$K$117,2,0),Proj_Rounding)</f>
        <v>51</v>
      </c>
      <c r="M85" s="6">
        <f>ROUND(EXP('Random Numbers'!J84)/2.5*Averages!$I84+(1-'Random Numbers'!J84^0.5)*VLOOKUP($D85,Averages!$H$113:$K$117,2,0),Proj_Rounding)</f>
        <v>68</v>
      </c>
      <c r="N85" s="6">
        <f>ROUND(EXP('Random Numbers'!K84)/2.5*Averages!$I84+(1-'Random Numbers'!K84^0.5)*VLOOKUP($D85,Averages!$H$113:$K$117,2,0),Proj_Rounding)</f>
        <v>58</v>
      </c>
      <c r="O85" s="6">
        <f>ROUND(EXP('Random Numbers'!L84)/2.5*Averages!$I84+(1-'Random Numbers'!L84^0.5)*VLOOKUP($D85,Averages!$H$113:$K$117,2,0),Proj_Rounding)</f>
        <v>56</v>
      </c>
      <c r="P85" s="6">
        <f>ROUND(EXP('Random Numbers'!M84)/2.5*Averages!$I84+(1-'Random Numbers'!M84^0.5)*VLOOKUP($D85,Averages!$H$113:$K$117,2,0),Proj_Rounding)</f>
        <v>54</v>
      </c>
      <c r="Q85" s="6">
        <f>ROUND(EXP('Random Numbers'!N84)/2.5*Averages!$I84+(1-'Random Numbers'!N84^0.5)*VLOOKUP($D85,Averages!$H$113:$K$117,2,0),Proj_Rounding)</f>
        <v>51</v>
      </c>
      <c r="R85" s="6">
        <f>ROUND(EXP('Random Numbers'!O84)/2.5*Averages!$I84+(1-'Random Numbers'!O84^0.5)*VLOOKUP($D85,Averages!$H$113:$K$117,2,0),Proj_Rounding)</f>
        <v>53</v>
      </c>
      <c r="S85" s="6">
        <f>ROUND(EXP('Random Numbers'!P84)/2.5*Averages!$I84+(1-'Random Numbers'!P84^0.5)*VLOOKUP($D85,Averages!$H$113:$K$117,2,0),Proj_Rounding)</f>
        <v>53</v>
      </c>
      <c r="T85" s="6">
        <f>ROUND(EXP('Random Numbers'!Q84)/2.5*Averages!$I84+(1-'Random Numbers'!Q84^0.5)*VLOOKUP($D85,Averages!$H$113:$K$117,2,0),Proj_Rounding)</f>
        <v>55</v>
      </c>
      <c r="U85" s="6">
        <f>ROUND(EXP('Random Numbers'!R84)/2.5*Averages!$I84+(1-'Random Numbers'!R84^0.5)*VLOOKUP($D85,Averages!$H$113:$K$117,2,0),Proj_Rounding)</f>
        <v>55</v>
      </c>
      <c r="V85" s="6">
        <f>ROUND(EXP('Random Numbers'!S84)/2.5*Averages!$I84+(1-'Random Numbers'!S84^0.5)*VLOOKUP($D85,Averages!$H$113:$K$117,2,0),Proj_Rounding)</f>
        <v>51</v>
      </c>
      <c r="W85" s="6">
        <f>ROUND(EXP('Random Numbers'!T84)/2.5*Averages!$I84+(1-'Random Numbers'!T84^0.5)*VLOOKUP($D85,Averages!$H$113:$K$117,2,0),Proj_Rounding)</f>
        <v>53</v>
      </c>
      <c r="X85" s="6">
        <f>ROUND(EXP('Random Numbers'!U84)/2.5*Averages!$I84+(1-'Random Numbers'!U84^0.5)*VLOOKUP($D85,Averages!$H$113:$K$117,2,0),Proj_Rounding)</f>
        <v>57</v>
      </c>
      <c r="Y85" s="6">
        <f>ROUND(EXP('Random Numbers'!V84)/2.5*Averages!$I84+(1-'Random Numbers'!V84^0.5)*VLOOKUP($D85,Averages!$H$113:$K$117,2,0),Proj_Rounding)</f>
        <v>58</v>
      </c>
      <c r="Z85" s="6">
        <f>ROUND(EXP('Random Numbers'!W84)/2.5*Averages!$I84+(1-'Random Numbers'!W84^0.5)*VLOOKUP($D85,Averages!$H$113:$K$117,2,0),Proj_Rounding)</f>
        <v>52</v>
      </c>
      <c r="AA85" s="6">
        <f>ROUND(EXP('Random Numbers'!X84)/2.5*Averages!$I84+(1-'Random Numbers'!X84^0.5)*VLOOKUP($D85,Averages!$H$113:$K$117,2,0),Proj_Rounding)</f>
        <v>53</v>
      </c>
      <c r="AB85" s="6">
        <f>ROUND(EXP('Random Numbers'!Y84)/2.5*Averages!$I84+(1-'Random Numbers'!Y84^0.5)*VLOOKUP($D85,Averages!$H$113:$K$117,2,0),Proj_Rounding)</f>
        <v>52</v>
      </c>
      <c r="AC85" s="49">
        <f>ROUND(EXP('Random Numbers'!Z84)/2.5*Averages!$I84+(1-'Random Numbers'!Z84^0.5)*VLOOKUP($D85,Averages!$H$113:$K$117,2,0),Proj_Rounding)</f>
        <v>57</v>
      </c>
      <c r="AD85" s="69">
        <f t="shared" si="1"/>
        <v>1373</v>
      </c>
    </row>
    <row r="86" spans="2:30" ht="15" customHeight="1" x14ac:dyDescent="0.35">
      <c r="B86" s="32" t="s">
        <v>29</v>
      </c>
      <c r="C86" s="51" t="s">
        <v>114</v>
      </c>
      <c r="D86" s="6" t="s">
        <v>9</v>
      </c>
      <c r="E86" s="6">
        <f>ROUND(EXP('Random Numbers'!B85)/2.5*Averages!$I85+(1-'Random Numbers'!B85^0.5)*VLOOKUP($D86,Averages!$H$113:$K$117,2,0),Proj_Rounding)</f>
        <v>52</v>
      </c>
      <c r="F86" s="6">
        <f>ROUND(EXP('Random Numbers'!C85)/2.5*Averages!$I85+(1-'Random Numbers'!C85^0.5)*VLOOKUP($D86,Averages!$H$113:$K$117,2,0),Proj_Rounding)</f>
        <v>37</v>
      </c>
      <c r="G86" s="6">
        <f>ROUND(EXP('Random Numbers'!D85)/2.5*Averages!$I85+(1-'Random Numbers'!D85^0.5)*VLOOKUP($D86,Averages!$H$113:$K$117,2,0),Proj_Rounding)</f>
        <v>48</v>
      </c>
      <c r="H86" s="6">
        <f>ROUND(EXP('Random Numbers'!E85)/2.5*Averages!$I85+(1-'Random Numbers'!E85^0.5)*VLOOKUP($D86,Averages!$H$113:$K$117,2,0),Proj_Rounding)</f>
        <v>37</v>
      </c>
      <c r="I86" s="6">
        <f>ROUND(EXP('Random Numbers'!F85)/2.5*Averages!$I85+(1-'Random Numbers'!F85^0.5)*VLOOKUP($D86,Averages!$H$113:$K$117,2,0),Proj_Rounding)</f>
        <v>43</v>
      </c>
      <c r="J86" s="6">
        <f>ROUND(EXP('Random Numbers'!G85)/2.5*Averages!$I85+(1-'Random Numbers'!G85^0.5)*VLOOKUP($D86,Averages!$H$113:$K$117,2,0),Proj_Rounding)</f>
        <v>58</v>
      </c>
      <c r="K86" s="6">
        <f>ROUND(EXP('Random Numbers'!H85)/2.5*Averages!$I85+(1-'Random Numbers'!H85^0.5)*VLOOKUP($D86,Averages!$H$113:$K$117,2,0),Proj_Rounding)</f>
        <v>43</v>
      </c>
      <c r="L86" s="6">
        <f>ROUND(EXP('Random Numbers'!I85)/2.5*Averages!$I85+(1-'Random Numbers'!I85^0.5)*VLOOKUP($D86,Averages!$H$113:$K$117,2,0),Proj_Rounding)</f>
        <v>47</v>
      </c>
      <c r="M86" s="6">
        <f>ROUND(EXP('Random Numbers'!J85)/2.5*Averages!$I85+(1-'Random Numbers'!J85^0.5)*VLOOKUP($D86,Averages!$H$113:$K$117,2,0),Proj_Rounding)</f>
        <v>54</v>
      </c>
      <c r="N86" s="6">
        <f>ROUND(EXP('Random Numbers'!K85)/2.5*Averages!$I85+(1-'Random Numbers'!K85^0.5)*VLOOKUP($D86,Averages!$H$113:$K$117,2,0),Proj_Rounding)</f>
        <v>39</v>
      </c>
      <c r="O86" s="6">
        <f>ROUND(EXP('Random Numbers'!L85)/2.5*Averages!$I85+(1-'Random Numbers'!L85^0.5)*VLOOKUP($D86,Averages!$H$113:$K$117,2,0),Proj_Rounding)</f>
        <v>37</v>
      </c>
      <c r="P86" s="6">
        <f>ROUND(EXP('Random Numbers'!M85)/2.5*Averages!$I85+(1-'Random Numbers'!M85^0.5)*VLOOKUP($D86,Averages!$H$113:$K$117,2,0),Proj_Rounding)</f>
        <v>60</v>
      </c>
      <c r="Q86" s="6">
        <f>ROUND(EXP('Random Numbers'!N85)/2.5*Averages!$I85+(1-'Random Numbers'!N85^0.5)*VLOOKUP($D86,Averages!$H$113:$K$117,2,0),Proj_Rounding)</f>
        <v>49</v>
      </c>
      <c r="R86" s="6">
        <f>ROUND(EXP('Random Numbers'!O85)/2.5*Averages!$I85+(1-'Random Numbers'!O85^0.5)*VLOOKUP($D86,Averages!$H$113:$K$117,2,0),Proj_Rounding)</f>
        <v>37</v>
      </c>
      <c r="S86" s="6">
        <f>ROUND(EXP('Random Numbers'!P85)/2.5*Averages!$I85+(1-'Random Numbers'!P85^0.5)*VLOOKUP($D86,Averages!$H$113:$K$117,2,0),Proj_Rounding)</f>
        <v>38</v>
      </c>
      <c r="T86" s="6">
        <f>ROUND(EXP('Random Numbers'!Q85)/2.5*Averages!$I85+(1-'Random Numbers'!Q85^0.5)*VLOOKUP($D86,Averages!$H$113:$K$117,2,0),Proj_Rounding)</f>
        <v>37</v>
      </c>
      <c r="U86" s="6">
        <f>ROUND(EXP('Random Numbers'!R85)/2.5*Averages!$I85+(1-'Random Numbers'!R85^0.5)*VLOOKUP($D86,Averages!$H$113:$K$117,2,0),Proj_Rounding)</f>
        <v>38</v>
      </c>
      <c r="V86" s="6">
        <f>ROUND(EXP('Random Numbers'!S85)/2.5*Averages!$I85+(1-'Random Numbers'!S85^0.5)*VLOOKUP($D86,Averages!$H$113:$K$117,2,0),Proj_Rounding)</f>
        <v>46</v>
      </c>
      <c r="W86" s="6">
        <f>ROUND(EXP('Random Numbers'!T85)/2.5*Averages!$I85+(1-'Random Numbers'!T85^0.5)*VLOOKUP($D86,Averages!$H$113:$K$117,2,0),Proj_Rounding)</f>
        <v>37</v>
      </c>
      <c r="X86" s="6">
        <f>ROUND(EXP('Random Numbers'!U85)/2.5*Averages!$I85+(1-'Random Numbers'!U85^0.5)*VLOOKUP($D86,Averages!$H$113:$K$117,2,0),Proj_Rounding)</f>
        <v>44</v>
      </c>
      <c r="Y86" s="6">
        <f>ROUND(EXP('Random Numbers'!V85)/2.5*Averages!$I85+(1-'Random Numbers'!V85^0.5)*VLOOKUP($D86,Averages!$H$113:$K$117,2,0),Proj_Rounding)</f>
        <v>39</v>
      </c>
      <c r="Z86" s="6">
        <f>ROUND(EXP('Random Numbers'!W85)/2.5*Averages!$I85+(1-'Random Numbers'!W85^0.5)*VLOOKUP($D86,Averages!$H$113:$K$117,2,0),Proj_Rounding)</f>
        <v>38</v>
      </c>
      <c r="AA86" s="6">
        <f>ROUND(EXP('Random Numbers'!X85)/2.5*Averages!$I85+(1-'Random Numbers'!X85^0.5)*VLOOKUP($D86,Averages!$H$113:$K$117,2,0),Proj_Rounding)</f>
        <v>37</v>
      </c>
      <c r="AB86" s="6">
        <f>ROUND(EXP('Random Numbers'!Y85)/2.5*Averages!$I85+(1-'Random Numbers'!Y85^0.5)*VLOOKUP($D86,Averages!$H$113:$K$117,2,0),Proj_Rounding)</f>
        <v>37</v>
      </c>
      <c r="AC86" s="49">
        <f>ROUND(EXP('Random Numbers'!Z85)/2.5*Averages!$I85+(1-'Random Numbers'!Z85^0.5)*VLOOKUP($D86,Averages!$H$113:$K$117,2,0),Proj_Rounding)</f>
        <v>42</v>
      </c>
      <c r="AD86" s="69">
        <f t="shared" si="1"/>
        <v>1074</v>
      </c>
    </row>
    <row r="87" spans="2:30" ht="15" customHeight="1" x14ac:dyDescent="0.35">
      <c r="B87" s="32" t="s">
        <v>29</v>
      </c>
      <c r="C87" s="51" t="s">
        <v>115</v>
      </c>
      <c r="D87" s="6" t="s">
        <v>9</v>
      </c>
      <c r="E87" s="6">
        <f>ROUND(EXP('Random Numbers'!B86)/2.5*Averages!$I86+(1-'Random Numbers'!B86^0.5)*VLOOKUP($D87,Averages!$H$113:$K$117,2,0),Proj_Rounding)</f>
        <v>38</v>
      </c>
      <c r="F87" s="6">
        <f>ROUND(EXP('Random Numbers'!C86)/2.5*Averages!$I86+(1-'Random Numbers'!C86^0.5)*VLOOKUP($D87,Averages!$H$113:$K$117,2,0),Proj_Rounding)</f>
        <v>47</v>
      </c>
      <c r="G87" s="6">
        <f>ROUND(EXP('Random Numbers'!D86)/2.5*Averages!$I86+(1-'Random Numbers'!D86^0.5)*VLOOKUP($D87,Averages!$H$113:$K$117,2,0),Proj_Rounding)</f>
        <v>47</v>
      </c>
      <c r="H87" s="6">
        <f>ROUND(EXP('Random Numbers'!E86)/2.5*Averages!$I86+(1-'Random Numbers'!E86^0.5)*VLOOKUP($D87,Averages!$H$113:$K$117,2,0),Proj_Rounding)</f>
        <v>37</v>
      </c>
      <c r="I87" s="6">
        <f>ROUND(EXP('Random Numbers'!F86)/2.5*Averages!$I86+(1-'Random Numbers'!F86^0.5)*VLOOKUP($D87,Averages!$H$113:$K$117,2,0),Proj_Rounding)</f>
        <v>45</v>
      </c>
      <c r="J87" s="6">
        <f>ROUND(EXP('Random Numbers'!G86)/2.5*Averages!$I86+(1-'Random Numbers'!G86^0.5)*VLOOKUP($D87,Averages!$H$113:$K$117,2,0),Proj_Rounding)</f>
        <v>47</v>
      </c>
      <c r="K87" s="6">
        <f>ROUND(EXP('Random Numbers'!H86)/2.5*Averages!$I86+(1-'Random Numbers'!H86^0.5)*VLOOKUP($D87,Averages!$H$113:$K$117,2,0),Proj_Rounding)</f>
        <v>37</v>
      </c>
      <c r="L87" s="6">
        <f>ROUND(EXP('Random Numbers'!I86)/2.5*Averages!$I86+(1-'Random Numbers'!I86^0.5)*VLOOKUP($D87,Averages!$H$113:$K$117,2,0),Proj_Rounding)</f>
        <v>51</v>
      </c>
      <c r="M87" s="6">
        <f>ROUND(EXP('Random Numbers'!J86)/2.5*Averages!$I86+(1-'Random Numbers'!J86^0.5)*VLOOKUP($D87,Averages!$H$113:$K$117,2,0),Proj_Rounding)</f>
        <v>37</v>
      </c>
      <c r="N87" s="6">
        <f>ROUND(EXP('Random Numbers'!K86)/2.5*Averages!$I86+(1-'Random Numbers'!K86^0.5)*VLOOKUP($D87,Averages!$H$113:$K$117,2,0),Proj_Rounding)</f>
        <v>38</v>
      </c>
      <c r="O87" s="6">
        <f>ROUND(EXP('Random Numbers'!L86)/2.5*Averages!$I86+(1-'Random Numbers'!L86^0.5)*VLOOKUP($D87,Averages!$H$113:$K$117,2,0),Proj_Rounding)</f>
        <v>38</v>
      </c>
      <c r="P87" s="6">
        <f>ROUND(EXP('Random Numbers'!M86)/2.5*Averages!$I86+(1-'Random Numbers'!M86^0.5)*VLOOKUP($D87,Averages!$H$113:$K$117,2,0),Proj_Rounding)</f>
        <v>41</v>
      </c>
      <c r="Q87" s="6">
        <f>ROUND(EXP('Random Numbers'!N86)/2.5*Averages!$I86+(1-'Random Numbers'!N86^0.5)*VLOOKUP($D87,Averages!$H$113:$K$117,2,0),Proj_Rounding)</f>
        <v>38</v>
      </c>
      <c r="R87" s="6">
        <f>ROUND(EXP('Random Numbers'!O86)/2.5*Averages!$I86+(1-'Random Numbers'!O86^0.5)*VLOOKUP($D87,Averages!$H$113:$K$117,2,0),Proj_Rounding)</f>
        <v>45</v>
      </c>
      <c r="S87" s="6">
        <f>ROUND(EXP('Random Numbers'!P86)/2.5*Averages!$I86+(1-'Random Numbers'!P86^0.5)*VLOOKUP($D87,Averages!$H$113:$K$117,2,0),Proj_Rounding)</f>
        <v>42</v>
      </c>
      <c r="T87" s="6">
        <f>ROUND(EXP('Random Numbers'!Q86)/2.5*Averages!$I86+(1-'Random Numbers'!Q86^0.5)*VLOOKUP($D87,Averages!$H$113:$K$117,2,0),Proj_Rounding)</f>
        <v>38</v>
      </c>
      <c r="U87" s="6">
        <f>ROUND(EXP('Random Numbers'!R86)/2.5*Averages!$I86+(1-'Random Numbers'!R86^0.5)*VLOOKUP($D87,Averages!$H$113:$K$117,2,0),Proj_Rounding)</f>
        <v>48</v>
      </c>
      <c r="V87" s="6">
        <f>ROUND(EXP('Random Numbers'!S86)/2.5*Averages!$I86+(1-'Random Numbers'!S86^0.5)*VLOOKUP($D87,Averages!$H$113:$K$117,2,0),Proj_Rounding)</f>
        <v>37</v>
      </c>
      <c r="W87" s="6">
        <f>ROUND(EXP('Random Numbers'!T86)/2.5*Averages!$I86+(1-'Random Numbers'!T86^0.5)*VLOOKUP($D87,Averages!$H$113:$K$117,2,0),Proj_Rounding)</f>
        <v>42</v>
      </c>
      <c r="X87" s="6">
        <f>ROUND(EXP('Random Numbers'!U86)/2.5*Averages!$I86+(1-'Random Numbers'!U86^0.5)*VLOOKUP($D87,Averages!$H$113:$K$117,2,0),Proj_Rounding)</f>
        <v>37</v>
      </c>
      <c r="Y87" s="6">
        <f>ROUND(EXP('Random Numbers'!V86)/2.5*Averages!$I86+(1-'Random Numbers'!V86^0.5)*VLOOKUP($D87,Averages!$H$113:$K$117,2,0),Proj_Rounding)</f>
        <v>39</v>
      </c>
      <c r="Z87" s="6">
        <f>ROUND(EXP('Random Numbers'!W86)/2.5*Averages!$I86+(1-'Random Numbers'!W86^0.5)*VLOOKUP($D87,Averages!$H$113:$K$117,2,0),Proj_Rounding)</f>
        <v>43</v>
      </c>
      <c r="AA87" s="6">
        <f>ROUND(EXP('Random Numbers'!X86)/2.5*Averages!$I86+(1-'Random Numbers'!X86^0.5)*VLOOKUP($D87,Averages!$H$113:$K$117,2,0),Proj_Rounding)</f>
        <v>38</v>
      </c>
      <c r="AB87" s="6">
        <f>ROUND(EXP('Random Numbers'!Y86)/2.5*Averages!$I86+(1-'Random Numbers'!Y86^0.5)*VLOOKUP($D87,Averages!$H$113:$K$117,2,0),Proj_Rounding)</f>
        <v>37</v>
      </c>
      <c r="AC87" s="49">
        <f>ROUND(EXP('Random Numbers'!Z86)/2.5*Averages!$I86+(1-'Random Numbers'!Z86^0.5)*VLOOKUP($D87,Averages!$H$113:$K$117,2,0),Proj_Rounding)</f>
        <v>38</v>
      </c>
      <c r="AD87" s="69">
        <f t="shared" si="1"/>
        <v>1025</v>
      </c>
    </row>
    <row r="88" spans="2:30" ht="15" customHeight="1" x14ac:dyDescent="0.35">
      <c r="B88" s="32" t="s">
        <v>29</v>
      </c>
      <c r="C88" s="51" t="s">
        <v>116</v>
      </c>
      <c r="D88" s="6" t="s">
        <v>9</v>
      </c>
      <c r="E88" s="6">
        <f>ROUND(EXP('Random Numbers'!B87)/2.5*Averages!$I87+(1-'Random Numbers'!B87^0.5)*VLOOKUP($D88,Averages!$H$113:$K$117,2,0),Proj_Rounding)</f>
        <v>57</v>
      </c>
      <c r="F88" s="6">
        <f>ROUND(EXP('Random Numbers'!C87)/2.5*Averages!$I87+(1-'Random Numbers'!C87^0.5)*VLOOKUP($D88,Averages!$H$113:$K$117,2,0),Proj_Rounding)</f>
        <v>57</v>
      </c>
      <c r="G88" s="6">
        <f>ROUND(EXP('Random Numbers'!D87)/2.5*Averages!$I87+(1-'Random Numbers'!D87^0.5)*VLOOKUP($D88,Averages!$H$113:$K$117,2,0),Proj_Rounding)</f>
        <v>57</v>
      </c>
      <c r="H88" s="6">
        <f>ROUND(EXP('Random Numbers'!E87)/2.5*Averages!$I87+(1-'Random Numbers'!E87^0.5)*VLOOKUP($D88,Averages!$H$113:$K$117,2,0),Proj_Rounding)</f>
        <v>62</v>
      </c>
      <c r="I88" s="6">
        <f>ROUND(EXP('Random Numbers'!F87)/2.5*Averages!$I87+(1-'Random Numbers'!F87^0.5)*VLOOKUP($D88,Averages!$H$113:$K$117,2,0),Proj_Rounding)</f>
        <v>58</v>
      </c>
      <c r="J88" s="6">
        <f>ROUND(EXP('Random Numbers'!G87)/2.5*Averages!$I87+(1-'Random Numbers'!G87^0.5)*VLOOKUP($D88,Averages!$H$113:$K$117,2,0),Proj_Rounding)</f>
        <v>59</v>
      </c>
      <c r="K88" s="6">
        <f>ROUND(EXP('Random Numbers'!H87)/2.5*Averages!$I87+(1-'Random Numbers'!H87^0.5)*VLOOKUP($D88,Averages!$H$113:$K$117,2,0),Proj_Rounding)</f>
        <v>58</v>
      </c>
      <c r="L88" s="6">
        <f>ROUND(EXP('Random Numbers'!I87)/2.5*Averages!$I87+(1-'Random Numbers'!I87^0.5)*VLOOKUP($D88,Averages!$H$113:$K$117,2,0),Proj_Rounding)</f>
        <v>57</v>
      </c>
      <c r="M88" s="6">
        <f>ROUND(EXP('Random Numbers'!J87)/2.5*Averages!$I87+(1-'Random Numbers'!J87^0.5)*VLOOKUP($D88,Averages!$H$113:$K$117,2,0),Proj_Rounding)</f>
        <v>59</v>
      </c>
      <c r="N88" s="6">
        <f>ROUND(EXP('Random Numbers'!K87)/2.5*Averages!$I87+(1-'Random Numbers'!K87^0.5)*VLOOKUP($D88,Averages!$H$113:$K$117,2,0),Proj_Rounding)</f>
        <v>57</v>
      </c>
      <c r="O88" s="6">
        <f>ROUND(EXP('Random Numbers'!L87)/2.5*Averages!$I87+(1-'Random Numbers'!L87^0.5)*VLOOKUP($D88,Averages!$H$113:$K$117,2,0),Proj_Rounding)</f>
        <v>62</v>
      </c>
      <c r="P88" s="6">
        <f>ROUND(EXP('Random Numbers'!M87)/2.5*Averages!$I87+(1-'Random Numbers'!M87^0.5)*VLOOKUP($D88,Averages!$H$113:$K$117,2,0),Proj_Rounding)</f>
        <v>57</v>
      </c>
      <c r="Q88" s="6">
        <f>ROUND(EXP('Random Numbers'!N87)/2.5*Averages!$I87+(1-'Random Numbers'!N87^0.5)*VLOOKUP($D88,Averages!$H$113:$K$117,2,0),Proj_Rounding)</f>
        <v>60</v>
      </c>
      <c r="R88" s="6">
        <f>ROUND(EXP('Random Numbers'!O87)/2.5*Averages!$I87+(1-'Random Numbers'!O87^0.5)*VLOOKUP($D88,Averages!$H$113:$K$117,2,0),Proj_Rounding)</f>
        <v>57</v>
      </c>
      <c r="S88" s="6">
        <f>ROUND(EXP('Random Numbers'!P87)/2.5*Averages!$I87+(1-'Random Numbers'!P87^0.5)*VLOOKUP($D88,Averages!$H$113:$K$117,2,0),Proj_Rounding)</f>
        <v>58</v>
      </c>
      <c r="T88" s="6">
        <f>ROUND(EXP('Random Numbers'!Q87)/2.5*Averages!$I87+(1-'Random Numbers'!Q87^0.5)*VLOOKUP($D88,Averages!$H$113:$K$117,2,0),Proj_Rounding)</f>
        <v>63</v>
      </c>
      <c r="U88" s="6">
        <f>ROUND(EXP('Random Numbers'!R87)/2.5*Averages!$I87+(1-'Random Numbers'!R87^0.5)*VLOOKUP($D88,Averages!$H$113:$K$117,2,0),Proj_Rounding)</f>
        <v>57</v>
      </c>
      <c r="V88" s="6">
        <f>ROUND(EXP('Random Numbers'!S87)/2.5*Averages!$I87+(1-'Random Numbers'!S87^0.5)*VLOOKUP($D88,Averages!$H$113:$K$117,2,0),Proj_Rounding)</f>
        <v>65</v>
      </c>
      <c r="W88" s="6">
        <f>ROUND(EXP('Random Numbers'!T87)/2.5*Averages!$I87+(1-'Random Numbers'!T87^0.5)*VLOOKUP($D88,Averages!$H$113:$K$117,2,0),Proj_Rounding)</f>
        <v>75</v>
      </c>
      <c r="X88" s="6">
        <f>ROUND(EXP('Random Numbers'!U87)/2.5*Averages!$I87+(1-'Random Numbers'!U87^0.5)*VLOOKUP($D88,Averages!$H$113:$K$117,2,0),Proj_Rounding)</f>
        <v>64</v>
      </c>
      <c r="Y88" s="6">
        <f>ROUND(EXP('Random Numbers'!V87)/2.5*Averages!$I87+(1-'Random Numbers'!V87^0.5)*VLOOKUP($D88,Averages!$H$113:$K$117,2,0),Proj_Rounding)</f>
        <v>65</v>
      </c>
      <c r="Z88" s="6">
        <f>ROUND(EXP('Random Numbers'!W87)/2.5*Averages!$I87+(1-'Random Numbers'!W87^0.5)*VLOOKUP($D88,Averages!$H$113:$K$117,2,0),Proj_Rounding)</f>
        <v>64</v>
      </c>
      <c r="AA88" s="6">
        <f>ROUND(EXP('Random Numbers'!X87)/2.5*Averages!$I87+(1-'Random Numbers'!X87^0.5)*VLOOKUP($D88,Averages!$H$113:$K$117,2,0),Proj_Rounding)</f>
        <v>58</v>
      </c>
      <c r="AB88" s="6">
        <f>ROUND(EXP('Random Numbers'!Y87)/2.5*Averages!$I87+(1-'Random Numbers'!Y87^0.5)*VLOOKUP($D88,Averages!$H$113:$K$117,2,0),Proj_Rounding)</f>
        <v>60</v>
      </c>
      <c r="AC88" s="49">
        <f>ROUND(EXP('Random Numbers'!Z87)/2.5*Averages!$I87+(1-'Random Numbers'!Z87^0.5)*VLOOKUP($D88,Averages!$H$113:$K$117,2,0),Proj_Rounding)</f>
        <v>59</v>
      </c>
      <c r="AD88" s="69">
        <f t="shared" si="1"/>
        <v>1505</v>
      </c>
    </row>
    <row r="89" spans="2:30" ht="15" customHeight="1" x14ac:dyDescent="0.35">
      <c r="B89" s="32" t="s">
        <v>29</v>
      </c>
      <c r="C89" s="51" t="s">
        <v>117</v>
      </c>
      <c r="D89" s="6" t="s">
        <v>10</v>
      </c>
      <c r="E89" s="6">
        <f>ROUND(EXP('Random Numbers'!B88)/2.5*Averages!$I88+(1-'Random Numbers'!B88^0.5)*VLOOKUP($D89,Averages!$H$113:$K$117,2,0),Proj_Rounding)</f>
        <v>48</v>
      </c>
      <c r="F89" s="6">
        <f>ROUND(EXP('Random Numbers'!C88)/2.5*Averages!$I88+(1-'Random Numbers'!C88^0.5)*VLOOKUP($D89,Averages!$H$113:$K$117,2,0),Proj_Rounding)</f>
        <v>42</v>
      </c>
      <c r="G89" s="6">
        <f>ROUND(EXP('Random Numbers'!D88)/2.5*Averages!$I88+(1-'Random Numbers'!D88^0.5)*VLOOKUP($D89,Averages!$H$113:$K$117,2,0),Proj_Rounding)</f>
        <v>41</v>
      </c>
      <c r="H89" s="6">
        <f>ROUND(EXP('Random Numbers'!E88)/2.5*Averages!$I88+(1-'Random Numbers'!E88^0.5)*VLOOKUP($D89,Averages!$H$113:$K$117,2,0),Proj_Rounding)</f>
        <v>40</v>
      </c>
      <c r="I89" s="6">
        <f>ROUND(EXP('Random Numbers'!F88)/2.5*Averages!$I88+(1-'Random Numbers'!F88^0.5)*VLOOKUP($D89,Averages!$H$113:$K$117,2,0),Proj_Rounding)</f>
        <v>40</v>
      </c>
      <c r="J89" s="6">
        <f>ROUND(EXP('Random Numbers'!G88)/2.5*Averages!$I88+(1-'Random Numbers'!G88^0.5)*VLOOKUP($D89,Averages!$H$113:$K$117,2,0),Proj_Rounding)</f>
        <v>40</v>
      </c>
      <c r="K89" s="6">
        <f>ROUND(EXP('Random Numbers'!H88)/2.5*Averages!$I88+(1-'Random Numbers'!H88^0.5)*VLOOKUP($D89,Averages!$H$113:$K$117,2,0),Proj_Rounding)</f>
        <v>49</v>
      </c>
      <c r="L89" s="6">
        <f>ROUND(EXP('Random Numbers'!I88)/2.5*Averages!$I88+(1-'Random Numbers'!I88^0.5)*VLOOKUP($D89,Averages!$H$113:$K$117,2,0),Proj_Rounding)</f>
        <v>40</v>
      </c>
      <c r="M89" s="6">
        <f>ROUND(EXP('Random Numbers'!J88)/2.5*Averages!$I88+(1-'Random Numbers'!J88^0.5)*VLOOKUP($D89,Averages!$H$113:$K$117,2,0),Proj_Rounding)</f>
        <v>42</v>
      </c>
      <c r="N89" s="6">
        <f>ROUND(EXP('Random Numbers'!K88)/2.5*Averages!$I88+(1-'Random Numbers'!K88^0.5)*VLOOKUP($D89,Averages!$H$113:$K$117,2,0),Proj_Rounding)</f>
        <v>40</v>
      </c>
      <c r="O89" s="6">
        <f>ROUND(EXP('Random Numbers'!L88)/2.5*Averages!$I88+(1-'Random Numbers'!L88^0.5)*VLOOKUP($D89,Averages!$H$113:$K$117,2,0),Proj_Rounding)</f>
        <v>40</v>
      </c>
      <c r="P89" s="6">
        <f>ROUND(EXP('Random Numbers'!M88)/2.5*Averages!$I88+(1-'Random Numbers'!M88^0.5)*VLOOKUP($D89,Averages!$H$113:$K$117,2,0),Proj_Rounding)</f>
        <v>40</v>
      </c>
      <c r="Q89" s="6">
        <f>ROUND(EXP('Random Numbers'!N88)/2.5*Averages!$I88+(1-'Random Numbers'!N88^0.5)*VLOOKUP($D89,Averages!$H$113:$K$117,2,0),Proj_Rounding)</f>
        <v>41</v>
      </c>
      <c r="R89" s="6">
        <f>ROUND(EXP('Random Numbers'!O88)/2.5*Averages!$I88+(1-'Random Numbers'!O88^0.5)*VLOOKUP($D89,Averages!$H$113:$K$117,2,0),Proj_Rounding)</f>
        <v>44</v>
      </c>
      <c r="S89" s="6">
        <f>ROUND(EXP('Random Numbers'!P88)/2.5*Averages!$I88+(1-'Random Numbers'!P88^0.5)*VLOOKUP($D89,Averages!$H$113:$K$117,2,0),Proj_Rounding)</f>
        <v>40</v>
      </c>
      <c r="T89" s="6">
        <f>ROUND(EXP('Random Numbers'!Q88)/2.5*Averages!$I88+(1-'Random Numbers'!Q88^0.5)*VLOOKUP($D89,Averages!$H$113:$K$117,2,0),Proj_Rounding)</f>
        <v>40</v>
      </c>
      <c r="U89" s="6">
        <f>ROUND(EXP('Random Numbers'!R88)/2.5*Averages!$I88+(1-'Random Numbers'!R88^0.5)*VLOOKUP($D89,Averages!$H$113:$K$117,2,0),Proj_Rounding)</f>
        <v>40</v>
      </c>
      <c r="V89" s="6">
        <f>ROUND(EXP('Random Numbers'!S88)/2.5*Averages!$I88+(1-'Random Numbers'!S88^0.5)*VLOOKUP($D89,Averages!$H$113:$K$117,2,0),Proj_Rounding)</f>
        <v>40</v>
      </c>
      <c r="W89" s="6">
        <f>ROUND(EXP('Random Numbers'!T88)/2.5*Averages!$I88+(1-'Random Numbers'!T88^0.5)*VLOOKUP($D89,Averages!$H$113:$K$117,2,0),Proj_Rounding)</f>
        <v>43</v>
      </c>
      <c r="X89" s="6">
        <f>ROUND(EXP('Random Numbers'!U88)/2.5*Averages!$I88+(1-'Random Numbers'!U88^0.5)*VLOOKUP($D89,Averages!$H$113:$K$117,2,0),Proj_Rounding)</f>
        <v>41</v>
      </c>
      <c r="Y89" s="6">
        <f>ROUND(EXP('Random Numbers'!V88)/2.5*Averages!$I88+(1-'Random Numbers'!V88^0.5)*VLOOKUP($D89,Averages!$H$113:$K$117,2,0),Proj_Rounding)</f>
        <v>47</v>
      </c>
      <c r="Z89" s="6">
        <f>ROUND(EXP('Random Numbers'!W88)/2.5*Averages!$I88+(1-'Random Numbers'!W88^0.5)*VLOOKUP($D89,Averages!$H$113:$K$117,2,0),Proj_Rounding)</f>
        <v>40</v>
      </c>
      <c r="AA89" s="6">
        <f>ROUND(EXP('Random Numbers'!X88)/2.5*Averages!$I88+(1-'Random Numbers'!X88^0.5)*VLOOKUP($D89,Averages!$H$113:$K$117,2,0),Proj_Rounding)</f>
        <v>41</v>
      </c>
      <c r="AB89" s="6">
        <f>ROUND(EXP('Random Numbers'!Y88)/2.5*Averages!$I88+(1-'Random Numbers'!Y88^0.5)*VLOOKUP($D89,Averages!$H$113:$K$117,2,0),Proj_Rounding)</f>
        <v>40</v>
      </c>
      <c r="AC89" s="49">
        <f>ROUND(EXP('Random Numbers'!Z88)/2.5*Averages!$I88+(1-'Random Numbers'!Z88^0.5)*VLOOKUP($D89,Averages!$H$113:$K$117,2,0),Proj_Rounding)</f>
        <v>40</v>
      </c>
      <c r="AD89" s="69">
        <f t="shared" si="1"/>
        <v>1039</v>
      </c>
    </row>
    <row r="90" spans="2:30" ht="15" customHeight="1" x14ac:dyDescent="0.35">
      <c r="B90" s="32" t="s">
        <v>29</v>
      </c>
      <c r="C90" s="51" t="s">
        <v>118</v>
      </c>
      <c r="D90" s="6" t="s">
        <v>11</v>
      </c>
      <c r="E90" s="6">
        <f>ROUND(EXP('Random Numbers'!B89)/2.5*Averages!$I89+(1-'Random Numbers'!B89^0.5)*VLOOKUP($D90,Averages!$H$113:$K$117,2,0),Proj_Rounding)</f>
        <v>32</v>
      </c>
      <c r="F90" s="6">
        <f>ROUND(EXP('Random Numbers'!C89)/2.5*Averages!$I89+(1-'Random Numbers'!C89^0.5)*VLOOKUP($D90,Averages!$H$113:$K$117,2,0),Proj_Rounding)</f>
        <v>36</v>
      </c>
      <c r="G90" s="6">
        <f>ROUND(EXP('Random Numbers'!D89)/2.5*Averages!$I89+(1-'Random Numbers'!D89^0.5)*VLOOKUP($D90,Averages!$H$113:$K$117,2,0),Proj_Rounding)</f>
        <v>35</v>
      </c>
      <c r="H90" s="6">
        <f>ROUND(EXP('Random Numbers'!E89)/2.5*Averages!$I89+(1-'Random Numbers'!E89^0.5)*VLOOKUP($D90,Averages!$H$113:$K$117,2,0),Proj_Rounding)</f>
        <v>35</v>
      </c>
      <c r="I90" s="6">
        <f>ROUND(EXP('Random Numbers'!F89)/2.5*Averages!$I89+(1-'Random Numbers'!F89^0.5)*VLOOKUP($D90,Averages!$H$113:$K$117,2,0),Proj_Rounding)</f>
        <v>35</v>
      </c>
      <c r="J90" s="6">
        <f>ROUND(EXP('Random Numbers'!G89)/2.5*Averages!$I89+(1-'Random Numbers'!G89^0.5)*VLOOKUP($D90,Averages!$H$113:$K$117,2,0),Proj_Rounding)</f>
        <v>35</v>
      </c>
      <c r="K90" s="6">
        <f>ROUND(EXP('Random Numbers'!H89)/2.5*Averages!$I89+(1-'Random Numbers'!H89^0.5)*VLOOKUP($D90,Averages!$H$113:$K$117,2,0),Proj_Rounding)</f>
        <v>36</v>
      </c>
      <c r="L90" s="6">
        <f>ROUND(EXP('Random Numbers'!I89)/2.5*Averages!$I89+(1-'Random Numbers'!I89^0.5)*VLOOKUP($D90,Averages!$H$113:$K$117,2,0),Proj_Rounding)</f>
        <v>33</v>
      </c>
      <c r="M90" s="6">
        <f>ROUND(EXP('Random Numbers'!J89)/2.5*Averages!$I89+(1-'Random Numbers'!J89^0.5)*VLOOKUP($D90,Averages!$H$113:$K$117,2,0),Proj_Rounding)</f>
        <v>33</v>
      </c>
      <c r="N90" s="6">
        <f>ROUND(EXP('Random Numbers'!K89)/2.5*Averages!$I89+(1-'Random Numbers'!K89^0.5)*VLOOKUP($D90,Averages!$H$113:$K$117,2,0),Proj_Rounding)</f>
        <v>32</v>
      </c>
      <c r="O90" s="6">
        <f>ROUND(EXP('Random Numbers'!L89)/2.5*Averages!$I89+(1-'Random Numbers'!L89^0.5)*VLOOKUP($D90,Averages!$H$113:$K$117,2,0),Proj_Rounding)</f>
        <v>33</v>
      </c>
      <c r="P90" s="6">
        <f>ROUND(EXP('Random Numbers'!M89)/2.5*Averages!$I89+(1-'Random Numbers'!M89^0.5)*VLOOKUP($D90,Averages!$H$113:$K$117,2,0),Proj_Rounding)</f>
        <v>33</v>
      </c>
      <c r="Q90" s="6">
        <f>ROUND(EXP('Random Numbers'!N89)/2.5*Averages!$I89+(1-'Random Numbers'!N89^0.5)*VLOOKUP($D90,Averages!$H$113:$K$117,2,0),Proj_Rounding)</f>
        <v>40</v>
      </c>
      <c r="R90" s="6">
        <f>ROUND(EXP('Random Numbers'!O89)/2.5*Averages!$I89+(1-'Random Numbers'!O89^0.5)*VLOOKUP($D90,Averages!$H$113:$K$117,2,0),Proj_Rounding)</f>
        <v>33</v>
      </c>
      <c r="S90" s="6">
        <f>ROUND(EXP('Random Numbers'!P89)/2.5*Averages!$I89+(1-'Random Numbers'!P89^0.5)*VLOOKUP($D90,Averages!$H$113:$K$117,2,0),Proj_Rounding)</f>
        <v>33</v>
      </c>
      <c r="T90" s="6">
        <f>ROUND(EXP('Random Numbers'!Q89)/2.5*Averages!$I89+(1-'Random Numbers'!Q89^0.5)*VLOOKUP($D90,Averages!$H$113:$K$117,2,0),Proj_Rounding)</f>
        <v>37</v>
      </c>
      <c r="U90" s="6">
        <f>ROUND(EXP('Random Numbers'!R89)/2.5*Averages!$I89+(1-'Random Numbers'!R89^0.5)*VLOOKUP($D90,Averages!$H$113:$K$117,2,0),Proj_Rounding)</f>
        <v>33</v>
      </c>
      <c r="V90" s="6">
        <f>ROUND(EXP('Random Numbers'!S89)/2.5*Averages!$I89+(1-'Random Numbers'!S89^0.5)*VLOOKUP($D90,Averages!$H$113:$K$117,2,0),Proj_Rounding)</f>
        <v>32</v>
      </c>
      <c r="W90" s="6">
        <f>ROUND(EXP('Random Numbers'!T89)/2.5*Averages!$I89+(1-'Random Numbers'!T89^0.5)*VLOOKUP($D90,Averages!$H$113:$K$117,2,0),Proj_Rounding)</f>
        <v>34</v>
      </c>
      <c r="X90" s="6">
        <f>ROUND(EXP('Random Numbers'!U89)/2.5*Averages!$I89+(1-'Random Numbers'!U89^0.5)*VLOOKUP($D90,Averages!$H$113:$K$117,2,0),Proj_Rounding)</f>
        <v>34</v>
      </c>
      <c r="Y90" s="6">
        <f>ROUND(EXP('Random Numbers'!V89)/2.5*Averages!$I89+(1-'Random Numbers'!V89^0.5)*VLOOKUP($D90,Averages!$H$113:$K$117,2,0),Proj_Rounding)</f>
        <v>32</v>
      </c>
      <c r="Z90" s="6">
        <f>ROUND(EXP('Random Numbers'!W89)/2.5*Averages!$I89+(1-'Random Numbers'!W89^0.5)*VLOOKUP($D90,Averages!$H$113:$K$117,2,0),Proj_Rounding)</f>
        <v>31</v>
      </c>
      <c r="AA90" s="6">
        <f>ROUND(EXP('Random Numbers'!X89)/2.5*Averages!$I89+(1-'Random Numbers'!X89^0.5)*VLOOKUP($D90,Averages!$H$113:$K$117,2,0),Proj_Rounding)</f>
        <v>32</v>
      </c>
      <c r="AB90" s="6">
        <f>ROUND(EXP('Random Numbers'!Y89)/2.5*Averages!$I89+(1-'Random Numbers'!Y89^0.5)*VLOOKUP($D90,Averages!$H$113:$K$117,2,0),Proj_Rounding)</f>
        <v>32</v>
      </c>
      <c r="AC90" s="49">
        <f>ROUND(EXP('Random Numbers'!Z89)/2.5*Averages!$I89+(1-'Random Numbers'!Z89^0.5)*VLOOKUP($D90,Averages!$H$113:$K$117,2,0),Proj_Rounding)</f>
        <v>34</v>
      </c>
      <c r="AD90" s="69">
        <f t="shared" si="1"/>
        <v>845</v>
      </c>
    </row>
    <row r="91" spans="2:30" ht="15" customHeight="1" x14ac:dyDescent="0.35">
      <c r="B91" s="32" t="s">
        <v>29</v>
      </c>
      <c r="C91" s="51" t="s">
        <v>119</v>
      </c>
      <c r="D91" s="6" t="s">
        <v>11</v>
      </c>
      <c r="E91" s="6">
        <f>ROUND(EXP('Random Numbers'!B90)/2.5*Averages!$I90+(1-'Random Numbers'!B90^0.5)*VLOOKUP($D91,Averages!$H$113:$K$117,2,0),Proj_Rounding)</f>
        <v>25</v>
      </c>
      <c r="F91" s="6">
        <f>ROUND(EXP('Random Numbers'!C90)/2.5*Averages!$I90+(1-'Random Numbers'!C90^0.5)*VLOOKUP($D91,Averages!$H$113:$K$117,2,0),Proj_Rounding)</f>
        <v>25</v>
      </c>
      <c r="G91" s="6">
        <f>ROUND(EXP('Random Numbers'!D90)/2.5*Averages!$I90+(1-'Random Numbers'!D90^0.5)*VLOOKUP($D91,Averages!$H$113:$K$117,2,0),Proj_Rounding)</f>
        <v>24</v>
      </c>
      <c r="H91" s="6">
        <f>ROUND(EXP('Random Numbers'!E90)/2.5*Averages!$I90+(1-'Random Numbers'!E90^0.5)*VLOOKUP($D91,Averages!$H$113:$K$117,2,0),Proj_Rounding)</f>
        <v>37</v>
      </c>
      <c r="I91" s="6">
        <f>ROUND(EXP('Random Numbers'!F90)/2.5*Averages!$I90+(1-'Random Numbers'!F90^0.5)*VLOOKUP($D91,Averages!$H$113:$K$117,2,0),Proj_Rounding)</f>
        <v>24</v>
      </c>
      <c r="J91" s="6">
        <f>ROUND(EXP('Random Numbers'!G90)/2.5*Averages!$I90+(1-'Random Numbers'!G90^0.5)*VLOOKUP($D91,Averages!$H$113:$K$117,2,0),Proj_Rounding)</f>
        <v>24</v>
      </c>
      <c r="K91" s="6">
        <f>ROUND(EXP('Random Numbers'!H90)/2.5*Averages!$I90+(1-'Random Numbers'!H90^0.5)*VLOOKUP($D91,Averages!$H$113:$K$117,2,0),Proj_Rounding)</f>
        <v>25</v>
      </c>
      <c r="L91" s="6">
        <f>ROUND(EXP('Random Numbers'!I90)/2.5*Averages!$I90+(1-'Random Numbers'!I90^0.5)*VLOOKUP($D91,Averages!$H$113:$K$117,2,0),Proj_Rounding)</f>
        <v>27</v>
      </c>
      <c r="M91" s="6">
        <f>ROUND(EXP('Random Numbers'!J90)/2.5*Averages!$I90+(1-'Random Numbers'!J90^0.5)*VLOOKUP($D91,Averages!$H$113:$K$117,2,0),Proj_Rounding)</f>
        <v>24</v>
      </c>
      <c r="N91" s="6">
        <f>ROUND(EXP('Random Numbers'!K90)/2.5*Averages!$I90+(1-'Random Numbers'!K90^0.5)*VLOOKUP($D91,Averages!$H$113:$K$117,2,0),Proj_Rounding)</f>
        <v>26</v>
      </c>
      <c r="O91" s="6">
        <f>ROUND(EXP('Random Numbers'!L90)/2.5*Averages!$I90+(1-'Random Numbers'!L90^0.5)*VLOOKUP($D91,Averages!$H$113:$K$117,2,0),Proj_Rounding)</f>
        <v>29</v>
      </c>
      <c r="P91" s="6">
        <f>ROUND(EXP('Random Numbers'!M90)/2.5*Averages!$I90+(1-'Random Numbers'!M90^0.5)*VLOOKUP($D91,Averages!$H$113:$K$117,2,0),Proj_Rounding)</f>
        <v>25</v>
      </c>
      <c r="Q91" s="6">
        <f>ROUND(EXP('Random Numbers'!N90)/2.5*Averages!$I90+(1-'Random Numbers'!N90^0.5)*VLOOKUP($D91,Averages!$H$113:$K$117,2,0),Proj_Rounding)</f>
        <v>32</v>
      </c>
      <c r="R91" s="6">
        <f>ROUND(EXP('Random Numbers'!O90)/2.5*Averages!$I90+(1-'Random Numbers'!O90^0.5)*VLOOKUP($D91,Averages!$H$113:$K$117,2,0),Proj_Rounding)</f>
        <v>27</v>
      </c>
      <c r="S91" s="6">
        <f>ROUND(EXP('Random Numbers'!P90)/2.5*Averages!$I90+(1-'Random Numbers'!P90^0.5)*VLOOKUP($D91,Averages!$H$113:$K$117,2,0),Proj_Rounding)</f>
        <v>24</v>
      </c>
      <c r="T91" s="6">
        <f>ROUND(EXP('Random Numbers'!Q90)/2.5*Averages!$I90+(1-'Random Numbers'!Q90^0.5)*VLOOKUP($D91,Averages!$H$113:$K$117,2,0),Proj_Rounding)</f>
        <v>24</v>
      </c>
      <c r="U91" s="6">
        <f>ROUND(EXP('Random Numbers'!R90)/2.5*Averages!$I90+(1-'Random Numbers'!R90^0.5)*VLOOKUP($D91,Averages!$H$113:$K$117,2,0),Proj_Rounding)</f>
        <v>26</v>
      </c>
      <c r="V91" s="6">
        <f>ROUND(EXP('Random Numbers'!S90)/2.5*Averages!$I90+(1-'Random Numbers'!S90^0.5)*VLOOKUP($D91,Averages!$H$113:$K$117,2,0),Proj_Rounding)</f>
        <v>30</v>
      </c>
      <c r="W91" s="6">
        <f>ROUND(EXP('Random Numbers'!T90)/2.5*Averages!$I90+(1-'Random Numbers'!T90^0.5)*VLOOKUP($D91,Averages!$H$113:$K$117,2,0),Proj_Rounding)</f>
        <v>24</v>
      </c>
      <c r="X91" s="6">
        <f>ROUND(EXP('Random Numbers'!U90)/2.5*Averages!$I90+(1-'Random Numbers'!U90^0.5)*VLOOKUP($D91,Averages!$H$113:$K$117,2,0),Proj_Rounding)</f>
        <v>26</v>
      </c>
      <c r="Y91" s="6">
        <f>ROUND(EXP('Random Numbers'!V90)/2.5*Averages!$I90+(1-'Random Numbers'!V90^0.5)*VLOOKUP($D91,Averages!$H$113:$K$117,2,0),Proj_Rounding)</f>
        <v>35</v>
      </c>
      <c r="Z91" s="6">
        <f>ROUND(EXP('Random Numbers'!W90)/2.5*Averages!$I90+(1-'Random Numbers'!W90^0.5)*VLOOKUP($D91,Averages!$H$113:$K$117,2,0),Proj_Rounding)</f>
        <v>25</v>
      </c>
      <c r="AA91" s="6">
        <f>ROUND(EXP('Random Numbers'!X90)/2.5*Averages!$I90+(1-'Random Numbers'!X90^0.5)*VLOOKUP($D91,Averages!$H$113:$K$117,2,0),Proj_Rounding)</f>
        <v>24</v>
      </c>
      <c r="AB91" s="6">
        <f>ROUND(EXP('Random Numbers'!Y90)/2.5*Averages!$I90+(1-'Random Numbers'!Y90^0.5)*VLOOKUP($D91,Averages!$H$113:$K$117,2,0),Proj_Rounding)</f>
        <v>29</v>
      </c>
      <c r="AC91" s="49">
        <f>ROUND(EXP('Random Numbers'!Z90)/2.5*Averages!$I90+(1-'Random Numbers'!Z90^0.5)*VLOOKUP($D91,Averages!$H$113:$K$117,2,0),Proj_Rounding)</f>
        <v>28</v>
      </c>
      <c r="AD91" s="69">
        <f t="shared" si="1"/>
        <v>669</v>
      </c>
    </row>
    <row r="92" spans="2:30" ht="15" customHeight="1" x14ac:dyDescent="0.35">
      <c r="B92" s="32" t="s">
        <v>30</v>
      </c>
      <c r="C92" s="51" t="s">
        <v>120</v>
      </c>
      <c r="D92" s="6" t="s">
        <v>8</v>
      </c>
      <c r="E92" s="6">
        <f>ROUND(EXP('Random Numbers'!B91)/2.5*Averages!$I91+(1-'Random Numbers'!B91^0.5)*VLOOKUP($D92,Averages!$H$113:$K$117,2,0),Proj_Rounding)</f>
        <v>22</v>
      </c>
      <c r="F92" s="6">
        <f>ROUND(EXP('Random Numbers'!C91)/2.5*Averages!$I91+(1-'Random Numbers'!C91^0.5)*VLOOKUP($D92,Averages!$H$113:$K$117,2,0),Proj_Rounding)</f>
        <v>24</v>
      </c>
      <c r="G92" s="6">
        <f>ROUND(EXP('Random Numbers'!D91)/2.5*Averages!$I91+(1-'Random Numbers'!D91^0.5)*VLOOKUP($D92,Averages!$H$113:$K$117,2,0),Proj_Rounding)</f>
        <v>22</v>
      </c>
      <c r="H92" s="6">
        <f>ROUND(EXP('Random Numbers'!E91)/2.5*Averages!$I91+(1-'Random Numbers'!E91^0.5)*VLOOKUP($D92,Averages!$H$113:$K$117,2,0),Proj_Rounding)</f>
        <v>28</v>
      </c>
      <c r="I92" s="6">
        <f>ROUND(EXP('Random Numbers'!F91)/2.5*Averages!$I91+(1-'Random Numbers'!F91^0.5)*VLOOKUP($D92,Averages!$H$113:$K$117,2,0),Proj_Rounding)</f>
        <v>23</v>
      </c>
      <c r="J92" s="6">
        <f>ROUND(EXP('Random Numbers'!G91)/2.5*Averages!$I91+(1-'Random Numbers'!G91^0.5)*VLOOKUP($D92,Averages!$H$113:$K$117,2,0),Proj_Rounding)</f>
        <v>22</v>
      </c>
      <c r="K92" s="6">
        <f>ROUND(EXP('Random Numbers'!H91)/2.5*Averages!$I91+(1-'Random Numbers'!H91^0.5)*VLOOKUP($D92,Averages!$H$113:$K$117,2,0),Proj_Rounding)</f>
        <v>24</v>
      </c>
      <c r="L92" s="6">
        <f>ROUND(EXP('Random Numbers'!I91)/2.5*Averages!$I91+(1-'Random Numbers'!I91^0.5)*VLOOKUP($D92,Averages!$H$113:$K$117,2,0),Proj_Rounding)</f>
        <v>24</v>
      </c>
      <c r="M92" s="6">
        <f>ROUND(EXP('Random Numbers'!J91)/2.5*Averages!$I91+(1-'Random Numbers'!J91^0.5)*VLOOKUP($D92,Averages!$H$113:$K$117,2,0),Proj_Rounding)</f>
        <v>22</v>
      </c>
      <c r="N92" s="6">
        <f>ROUND(EXP('Random Numbers'!K91)/2.5*Averages!$I91+(1-'Random Numbers'!K91^0.5)*VLOOKUP($D92,Averages!$H$113:$K$117,2,0),Proj_Rounding)</f>
        <v>23</v>
      </c>
      <c r="O92" s="6">
        <f>ROUND(EXP('Random Numbers'!L91)/2.5*Averages!$I91+(1-'Random Numbers'!L91^0.5)*VLOOKUP($D92,Averages!$H$113:$K$117,2,0),Proj_Rounding)</f>
        <v>24</v>
      </c>
      <c r="P92" s="6">
        <f>ROUND(EXP('Random Numbers'!M91)/2.5*Averages!$I91+(1-'Random Numbers'!M91^0.5)*VLOOKUP($D92,Averages!$H$113:$K$117,2,0),Proj_Rounding)</f>
        <v>24</v>
      </c>
      <c r="Q92" s="6">
        <f>ROUND(EXP('Random Numbers'!N91)/2.5*Averages!$I91+(1-'Random Numbers'!N91^0.5)*VLOOKUP($D92,Averages!$H$113:$K$117,2,0),Proj_Rounding)</f>
        <v>24</v>
      </c>
      <c r="R92" s="6">
        <f>ROUND(EXP('Random Numbers'!O91)/2.5*Averages!$I91+(1-'Random Numbers'!O91^0.5)*VLOOKUP($D92,Averages!$H$113:$K$117,2,0),Proj_Rounding)</f>
        <v>22</v>
      </c>
      <c r="S92" s="6">
        <f>ROUND(EXP('Random Numbers'!P91)/2.5*Averages!$I91+(1-'Random Numbers'!P91^0.5)*VLOOKUP($D92,Averages!$H$113:$K$117,2,0),Proj_Rounding)</f>
        <v>26</v>
      </c>
      <c r="T92" s="6">
        <f>ROUND(EXP('Random Numbers'!Q91)/2.5*Averages!$I91+(1-'Random Numbers'!Q91^0.5)*VLOOKUP($D92,Averages!$H$113:$K$117,2,0),Proj_Rounding)</f>
        <v>23</v>
      </c>
      <c r="U92" s="6">
        <f>ROUND(EXP('Random Numbers'!R91)/2.5*Averages!$I91+(1-'Random Numbers'!R91^0.5)*VLOOKUP($D92,Averages!$H$113:$K$117,2,0),Proj_Rounding)</f>
        <v>22</v>
      </c>
      <c r="V92" s="6">
        <f>ROUND(EXP('Random Numbers'!S91)/2.5*Averages!$I91+(1-'Random Numbers'!S91^0.5)*VLOOKUP($D92,Averages!$H$113:$K$117,2,0),Proj_Rounding)</f>
        <v>22</v>
      </c>
      <c r="W92" s="6">
        <f>ROUND(EXP('Random Numbers'!T91)/2.5*Averages!$I91+(1-'Random Numbers'!T91^0.5)*VLOOKUP($D92,Averages!$H$113:$K$117,2,0),Proj_Rounding)</f>
        <v>24</v>
      </c>
      <c r="X92" s="6">
        <f>ROUND(EXP('Random Numbers'!U91)/2.5*Averages!$I91+(1-'Random Numbers'!U91^0.5)*VLOOKUP($D92,Averages!$H$113:$K$117,2,0),Proj_Rounding)</f>
        <v>24</v>
      </c>
      <c r="Y92" s="6">
        <f>ROUND(EXP('Random Numbers'!V91)/2.5*Averages!$I91+(1-'Random Numbers'!V91^0.5)*VLOOKUP($D92,Averages!$H$113:$K$117,2,0),Proj_Rounding)</f>
        <v>22</v>
      </c>
      <c r="Z92" s="6">
        <f>ROUND(EXP('Random Numbers'!W91)/2.5*Averages!$I91+(1-'Random Numbers'!W91^0.5)*VLOOKUP($D92,Averages!$H$113:$K$117,2,0),Proj_Rounding)</f>
        <v>22</v>
      </c>
      <c r="AA92" s="6">
        <f>ROUND(EXP('Random Numbers'!X91)/2.5*Averages!$I91+(1-'Random Numbers'!X91^0.5)*VLOOKUP($D92,Averages!$H$113:$K$117,2,0),Proj_Rounding)</f>
        <v>23</v>
      </c>
      <c r="AB92" s="6">
        <f>ROUND(EXP('Random Numbers'!Y91)/2.5*Averages!$I91+(1-'Random Numbers'!Y91^0.5)*VLOOKUP($D92,Averages!$H$113:$K$117,2,0),Proj_Rounding)</f>
        <v>23</v>
      </c>
      <c r="AC92" s="49">
        <f>ROUND(EXP('Random Numbers'!Z91)/2.5*Averages!$I91+(1-'Random Numbers'!Z91^0.5)*VLOOKUP($D92,Averages!$H$113:$K$117,2,0),Proj_Rounding)</f>
        <v>26</v>
      </c>
      <c r="AD92" s="69">
        <f t="shared" si="1"/>
        <v>585</v>
      </c>
    </row>
    <row r="93" spans="2:30" ht="15" customHeight="1" x14ac:dyDescent="0.35">
      <c r="B93" s="32" t="s">
        <v>30</v>
      </c>
      <c r="C93" s="51" t="s">
        <v>121</v>
      </c>
      <c r="D93" s="6" t="s">
        <v>8</v>
      </c>
      <c r="E93" s="6">
        <f>ROUND(EXP('Random Numbers'!B92)/2.5*Averages!$I92+(1-'Random Numbers'!B92^0.5)*VLOOKUP($D93,Averages!$H$113:$K$117,2,0),Proj_Rounding)</f>
        <v>13</v>
      </c>
      <c r="F93" s="6">
        <f>ROUND(EXP('Random Numbers'!C92)/2.5*Averages!$I92+(1-'Random Numbers'!C92^0.5)*VLOOKUP($D93,Averages!$H$113:$K$117,2,0),Proj_Rounding)</f>
        <v>14</v>
      </c>
      <c r="G93" s="6">
        <f>ROUND(EXP('Random Numbers'!D92)/2.5*Averages!$I92+(1-'Random Numbers'!D92^0.5)*VLOOKUP($D93,Averages!$H$113:$K$117,2,0),Proj_Rounding)</f>
        <v>17</v>
      </c>
      <c r="H93" s="6">
        <f>ROUND(EXP('Random Numbers'!E92)/2.5*Averages!$I92+(1-'Random Numbers'!E92^0.5)*VLOOKUP($D93,Averages!$H$113:$K$117,2,0),Proj_Rounding)</f>
        <v>15</v>
      </c>
      <c r="I93" s="6">
        <f>ROUND(EXP('Random Numbers'!F92)/2.5*Averages!$I92+(1-'Random Numbers'!F92^0.5)*VLOOKUP($D93,Averages!$H$113:$K$117,2,0),Proj_Rounding)</f>
        <v>14</v>
      </c>
      <c r="J93" s="6">
        <f>ROUND(EXP('Random Numbers'!G92)/2.5*Averages!$I92+(1-'Random Numbers'!G92^0.5)*VLOOKUP($D93,Averages!$H$113:$K$117,2,0),Proj_Rounding)</f>
        <v>17</v>
      </c>
      <c r="K93" s="6">
        <f>ROUND(EXP('Random Numbers'!H92)/2.5*Averages!$I92+(1-'Random Numbers'!H92^0.5)*VLOOKUP($D93,Averages!$H$113:$K$117,2,0),Proj_Rounding)</f>
        <v>14</v>
      </c>
      <c r="L93" s="6">
        <f>ROUND(EXP('Random Numbers'!I92)/2.5*Averages!$I92+(1-'Random Numbers'!I92^0.5)*VLOOKUP($D93,Averages!$H$113:$K$117,2,0),Proj_Rounding)</f>
        <v>18</v>
      </c>
      <c r="M93" s="6">
        <f>ROUND(EXP('Random Numbers'!J92)/2.5*Averages!$I92+(1-'Random Numbers'!J92^0.5)*VLOOKUP($D93,Averages!$H$113:$K$117,2,0),Proj_Rounding)</f>
        <v>21</v>
      </c>
      <c r="N93" s="6">
        <f>ROUND(EXP('Random Numbers'!K92)/2.5*Averages!$I92+(1-'Random Numbers'!K92^0.5)*VLOOKUP($D93,Averages!$H$113:$K$117,2,0),Proj_Rounding)</f>
        <v>14</v>
      </c>
      <c r="O93" s="6">
        <f>ROUND(EXP('Random Numbers'!L92)/2.5*Averages!$I92+(1-'Random Numbers'!L92^0.5)*VLOOKUP($D93,Averages!$H$113:$K$117,2,0),Proj_Rounding)</f>
        <v>13</v>
      </c>
      <c r="P93" s="6">
        <f>ROUND(EXP('Random Numbers'!M92)/2.5*Averages!$I92+(1-'Random Numbers'!M92^0.5)*VLOOKUP($D93,Averages!$H$113:$K$117,2,0),Proj_Rounding)</f>
        <v>14</v>
      </c>
      <c r="Q93" s="6">
        <f>ROUND(EXP('Random Numbers'!N92)/2.5*Averages!$I92+(1-'Random Numbers'!N92^0.5)*VLOOKUP($D93,Averages!$H$113:$K$117,2,0),Proj_Rounding)</f>
        <v>20</v>
      </c>
      <c r="R93" s="6">
        <f>ROUND(EXP('Random Numbers'!O92)/2.5*Averages!$I92+(1-'Random Numbers'!O92^0.5)*VLOOKUP($D93,Averages!$H$113:$K$117,2,0),Proj_Rounding)</f>
        <v>17</v>
      </c>
      <c r="S93" s="6">
        <f>ROUND(EXP('Random Numbers'!P92)/2.5*Averages!$I92+(1-'Random Numbers'!P92^0.5)*VLOOKUP($D93,Averages!$H$113:$K$117,2,0),Proj_Rounding)</f>
        <v>17</v>
      </c>
      <c r="T93" s="6">
        <f>ROUND(EXP('Random Numbers'!Q92)/2.5*Averages!$I92+(1-'Random Numbers'!Q92^0.5)*VLOOKUP($D93,Averages!$H$113:$K$117,2,0),Proj_Rounding)</f>
        <v>15</v>
      </c>
      <c r="U93" s="6">
        <f>ROUND(EXP('Random Numbers'!R92)/2.5*Averages!$I92+(1-'Random Numbers'!R92^0.5)*VLOOKUP($D93,Averages!$H$113:$K$117,2,0),Proj_Rounding)</f>
        <v>14</v>
      </c>
      <c r="V93" s="6">
        <f>ROUND(EXP('Random Numbers'!S92)/2.5*Averages!$I92+(1-'Random Numbers'!S92^0.5)*VLOOKUP($D93,Averages!$H$113:$K$117,2,0),Proj_Rounding)</f>
        <v>15</v>
      </c>
      <c r="W93" s="6">
        <f>ROUND(EXP('Random Numbers'!T92)/2.5*Averages!$I92+(1-'Random Numbers'!T92^0.5)*VLOOKUP($D93,Averages!$H$113:$K$117,2,0),Proj_Rounding)</f>
        <v>13</v>
      </c>
      <c r="X93" s="6">
        <f>ROUND(EXP('Random Numbers'!U92)/2.5*Averages!$I92+(1-'Random Numbers'!U92^0.5)*VLOOKUP($D93,Averages!$H$113:$K$117,2,0),Proj_Rounding)</f>
        <v>14</v>
      </c>
      <c r="Y93" s="6">
        <f>ROUND(EXP('Random Numbers'!V92)/2.5*Averages!$I92+(1-'Random Numbers'!V92^0.5)*VLOOKUP($D93,Averages!$H$113:$K$117,2,0),Proj_Rounding)</f>
        <v>18</v>
      </c>
      <c r="Z93" s="6">
        <f>ROUND(EXP('Random Numbers'!W92)/2.5*Averages!$I92+(1-'Random Numbers'!W92^0.5)*VLOOKUP($D93,Averages!$H$113:$K$117,2,0),Proj_Rounding)</f>
        <v>18</v>
      </c>
      <c r="AA93" s="6">
        <f>ROUND(EXP('Random Numbers'!X92)/2.5*Averages!$I92+(1-'Random Numbers'!X92^0.5)*VLOOKUP($D93,Averages!$H$113:$K$117,2,0),Proj_Rounding)</f>
        <v>16</v>
      </c>
      <c r="AB93" s="6">
        <f>ROUND(EXP('Random Numbers'!Y92)/2.5*Averages!$I92+(1-'Random Numbers'!Y92^0.5)*VLOOKUP($D93,Averages!$H$113:$K$117,2,0),Proj_Rounding)</f>
        <v>14</v>
      </c>
      <c r="AC93" s="49">
        <f>ROUND(EXP('Random Numbers'!Z92)/2.5*Averages!$I92+(1-'Random Numbers'!Z92^0.5)*VLOOKUP($D93,Averages!$H$113:$K$117,2,0),Proj_Rounding)</f>
        <v>17</v>
      </c>
      <c r="AD93" s="69">
        <f t="shared" si="1"/>
        <v>392</v>
      </c>
    </row>
    <row r="94" spans="2:30" ht="15" customHeight="1" x14ac:dyDescent="0.35">
      <c r="B94" s="32" t="s">
        <v>30</v>
      </c>
      <c r="C94" s="51" t="s">
        <v>122</v>
      </c>
      <c r="D94" s="6" t="s">
        <v>8</v>
      </c>
      <c r="E94" s="6">
        <f>ROUND(EXP('Random Numbers'!B93)/2.5*Averages!$I93+(1-'Random Numbers'!B93^0.5)*VLOOKUP($D94,Averages!$H$113:$K$117,2,0),Proj_Rounding)</f>
        <v>16</v>
      </c>
      <c r="F94" s="6">
        <f>ROUND(EXP('Random Numbers'!C93)/2.5*Averages!$I93+(1-'Random Numbers'!C93^0.5)*VLOOKUP($D94,Averages!$H$113:$K$117,2,0),Proj_Rounding)</f>
        <v>16</v>
      </c>
      <c r="G94" s="6">
        <f>ROUND(EXP('Random Numbers'!D93)/2.5*Averages!$I93+(1-'Random Numbers'!D93^0.5)*VLOOKUP($D94,Averages!$H$113:$K$117,2,0),Proj_Rounding)</f>
        <v>23</v>
      </c>
      <c r="H94" s="6">
        <f>ROUND(EXP('Random Numbers'!E93)/2.5*Averages!$I93+(1-'Random Numbers'!E93^0.5)*VLOOKUP($D94,Averages!$H$113:$K$117,2,0),Proj_Rounding)</f>
        <v>16</v>
      </c>
      <c r="I94" s="6">
        <f>ROUND(EXP('Random Numbers'!F93)/2.5*Averages!$I93+(1-'Random Numbers'!F93^0.5)*VLOOKUP($D94,Averages!$H$113:$K$117,2,0),Proj_Rounding)</f>
        <v>22</v>
      </c>
      <c r="J94" s="6">
        <f>ROUND(EXP('Random Numbers'!G93)/2.5*Averages!$I93+(1-'Random Numbers'!G93^0.5)*VLOOKUP($D94,Averages!$H$113:$K$117,2,0),Proj_Rounding)</f>
        <v>17</v>
      </c>
      <c r="K94" s="6">
        <f>ROUND(EXP('Random Numbers'!H93)/2.5*Averages!$I93+(1-'Random Numbers'!H93^0.5)*VLOOKUP($D94,Averages!$H$113:$K$117,2,0),Proj_Rounding)</f>
        <v>19</v>
      </c>
      <c r="L94" s="6">
        <f>ROUND(EXP('Random Numbers'!I93)/2.5*Averages!$I93+(1-'Random Numbers'!I93^0.5)*VLOOKUP($D94,Averages!$H$113:$K$117,2,0),Proj_Rounding)</f>
        <v>16</v>
      </c>
      <c r="M94" s="6">
        <f>ROUND(EXP('Random Numbers'!J93)/2.5*Averages!$I93+(1-'Random Numbers'!J93^0.5)*VLOOKUP($D94,Averages!$H$113:$K$117,2,0),Proj_Rounding)</f>
        <v>16</v>
      </c>
      <c r="N94" s="6">
        <f>ROUND(EXP('Random Numbers'!K93)/2.5*Averages!$I93+(1-'Random Numbers'!K93^0.5)*VLOOKUP($D94,Averages!$H$113:$K$117,2,0),Proj_Rounding)</f>
        <v>21</v>
      </c>
      <c r="O94" s="6">
        <f>ROUND(EXP('Random Numbers'!L93)/2.5*Averages!$I93+(1-'Random Numbers'!L93^0.5)*VLOOKUP($D94,Averages!$H$113:$K$117,2,0),Proj_Rounding)</f>
        <v>16</v>
      </c>
      <c r="P94" s="6">
        <f>ROUND(EXP('Random Numbers'!M93)/2.5*Averages!$I93+(1-'Random Numbers'!M93^0.5)*VLOOKUP($D94,Averages!$H$113:$K$117,2,0),Proj_Rounding)</f>
        <v>19</v>
      </c>
      <c r="Q94" s="6">
        <f>ROUND(EXP('Random Numbers'!N93)/2.5*Averages!$I93+(1-'Random Numbers'!N93^0.5)*VLOOKUP($D94,Averages!$H$113:$K$117,2,0),Proj_Rounding)</f>
        <v>17</v>
      </c>
      <c r="R94" s="6">
        <f>ROUND(EXP('Random Numbers'!O93)/2.5*Averages!$I93+(1-'Random Numbers'!O93^0.5)*VLOOKUP($D94,Averages!$H$113:$K$117,2,0),Proj_Rounding)</f>
        <v>17</v>
      </c>
      <c r="S94" s="6">
        <f>ROUND(EXP('Random Numbers'!P93)/2.5*Averages!$I93+(1-'Random Numbers'!P93^0.5)*VLOOKUP($D94,Averages!$H$113:$K$117,2,0),Proj_Rounding)</f>
        <v>17</v>
      </c>
      <c r="T94" s="6">
        <f>ROUND(EXP('Random Numbers'!Q93)/2.5*Averages!$I93+(1-'Random Numbers'!Q93^0.5)*VLOOKUP($D94,Averages!$H$113:$K$117,2,0),Proj_Rounding)</f>
        <v>16</v>
      </c>
      <c r="U94" s="6">
        <f>ROUND(EXP('Random Numbers'!R93)/2.5*Averages!$I93+(1-'Random Numbers'!R93^0.5)*VLOOKUP($D94,Averages!$H$113:$K$117,2,0),Proj_Rounding)</f>
        <v>16</v>
      </c>
      <c r="V94" s="6">
        <f>ROUND(EXP('Random Numbers'!S93)/2.5*Averages!$I93+(1-'Random Numbers'!S93^0.5)*VLOOKUP($D94,Averages!$H$113:$K$117,2,0),Proj_Rounding)</f>
        <v>16</v>
      </c>
      <c r="W94" s="6">
        <f>ROUND(EXP('Random Numbers'!T93)/2.5*Averages!$I93+(1-'Random Numbers'!T93^0.5)*VLOOKUP($D94,Averages!$H$113:$K$117,2,0),Proj_Rounding)</f>
        <v>16</v>
      </c>
      <c r="X94" s="6">
        <f>ROUND(EXP('Random Numbers'!U93)/2.5*Averages!$I93+(1-'Random Numbers'!U93^0.5)*VLOOKUP($D94,Averages!$H$113:$K$117,2,0),Proj_Rounding)</f>
        <v>17</v>
      </c>
      <c r="Y94" s="6">
        <f>ROUND(EXP('Random Numbers'!V93)/2.5*Averages!$I93+(1-'Random Numbers'!V93^0.5)*VLOOKUP($D94,Averages!$H$113:$K$117,2,0),Proj_Rounding)</f>
        <v>17</v>
      </c>
      <c r="Z94" s="6">
        <f>ROUND(EXP('Random Numbers'!W93)/2.5*Averages!$I93+(1-'Random Numbers'!W93^0.5)*VLOOKUP($D94,Averages!$H$113:$K$117,2,0),Proj_Rounding)</f>
        <v>17</v>
      </c>
      <c r="AA94" s="6">
        <f>ROUND(EXP('Random Numbers'!X93)/2.5*Averages!$I93+(1-'Random Numbers'!X93^0.5)*VLOOKUP($D94,Averages!$H$113:$K$117,2,0),Proj_Rounding)</f>
        <v>16</v>
      </c>
      <c r="AB94" s="6">
        <f>ROUND(EXP('Random Numbers'!Y93)/2.5*Averages!$I93+(1-'Random Numbers'!Y93^0.5)*VLOOKUP($D94,Averages!$H$113:$K$117,2,0),Proj_Rounding)</f>
        <v>16</v>
      </c>
      <c r="AC94" s="49">
        <f>ROUND(EXP('Random Numbers'!Z93)/2.5*Averages!$I93+(1-'Random Numbers'!Z93^0.5)*VLOOKUP($D94,Averages!$H$113:$K$117,2,0),Proj_Rounding)</f>
        <v>17</v>
      </c>
      <c r="AD94" s="69">
        <f t="shared" si="1"/>
        <v>432</v>
      </c>
    </row>
    <row r="95" spans="2:30" ht="15" customHeight="1" x14ac:dyDescent="0.35">
      <c r="B95" s="32" t="s">
        <v>30</v>
      </c>
      <c r="C95" s="51" t="s">
        <v>123</v>
      </c>
      <c r="D95" s="6" t="s">
        <v>8</v>
      </c>
      <c r="E95" s="6">
        <f>ROUND(EXP('Random Numbers'!B94)/2.5*Averages!$I94+(1-'Random Numbers'!B94^0.5)*VLOOKUP($D95,Averages!$H$113:$K$117,2,0),Proj_Rounding)</f>
        <v>26</v>
      </c>
      <c r="F95" s="6">
        <f>ROUND(EXP('Random Numbers'!C94)/2.5*Averages!$I94+(1-'Random Numbers'!C94^0.5)*VLOOKUP($D95,Averages!$H$113:$K$117,2,0),Proj_Rounding)</f>
        <v>29</v>
      </c>
      <c r="G95" s="6">
        <f>ROUND(EXP('Random Numbers'!D94)/2.5*Averages!$I94+(1-'Random Numbers'!D94^0.5)*VLOOKUP($D95,Averages!$H$113:$K$117,2,0),Proj_Rounding)</f>
        <v>23</v>
      </c>
      <c r="H95" s="6">
        <f>ROUND(EXP('Random Numbers'!E94)/2.5*Averages!$I94+(1-'Random Numbers'!E94^0.5)*VLOOKUP($D95,Averages!$H$113:$K$117,2,0),Proj_Rounding)</f>
        <v>23</v>
      </c>
      <c r="I95" s="6">
        <f>ROUND(EXP('Random Numbers'!F94)/2.5*Averages!$I94+(1-'Random Numbers'!F94^0.5)*VLOOKUP($D95,Averages!$H$113:$K$117,2,0),Proj_Rounding)</f>
        <v>23</v>
      </c>
      <c r="J95" s="6">
        <f>ROUND(EXP('Random Numbers'!G94)/2.5*Averages!$I94+(1-'Random Numbers'!G94^0.5)*VLOOKUP($D95,Averages!$H$113:$K$117,2,0),Proj_Rounding)</f>
        <v>23</v>
      </c>
      <c r="K95" s="6">
        <f>ROUND(EXP('Random Numbers'!H94)/2.5*Averages!$I94+(1-'Random Numbers'!H94^0.5)*VLOOKUP($D95,Averages!$H$113:$K$117,2,0),Proj_Rounding)</f>
        <v>23</v>
      </c>
      <c r="L95" s="6">
        <f>ROUND(EXP('Random Numbers'!I94)/2.5*Averages!$I94+(1-'Random Numbers'!I94^0.5)*VLOOKUP($D95,Averages!$H$113:$K$117,2,0),Proj_Rounding)</f>
        <v>23</v>
      </c>
      <c r="M95" s="6">
        <f>ROUND(EXP('Random Numbers'!J94)/2.5*Averages!$I94+(1-'Random Numbers'!J94^0.5)*VLOOKUP($D95,Averages!$H$113:$K$117,2,0),Proj_Rounding)</f>
        <v>23</v>
      </c>
      <c r="N95" s="6">
        <f>ROUND(EXP('Random Numbers'!K94)/2.5*Averages!$I94+(1-'Random Numbers'!K94^0.5)*VLOOKUP($D95,Averages!$H$113:$K$117,2,0),Proj_Rounding)</f>
        <v>23</v>
      </c>
      <c r="O95" s="6">
        <f>ROUND(EXP('Random Numbers'!L94)/2.5*Averages!$I94+(1-'Random Numbers'!L94^0.5)*VLOOKUP($D95,Averages!$H$113:$K$117,2,0),Proj_Rounding)</f>
        <v>23</v>
      </c>
      <c r="P95" s="6">
        <f>ROUND(EXP('Random Numbers'!M94)/2.5*Averages!$I94+(1-'Random Numbers'!M94^0.5)*VLOOKUP($D95,Averages!$H$113:$K$117,2,0),Proj_Rounding)</f>
        <v>23</v>
      </c>
      <c r="Q95" s="6">
        <f>ROUND(EXP('Random Numbers'!N94)/2.5*Averages!$I94+(1-'Random Numbers'!N94^0.5)*VLOOKUP($D95,Averages!$H$113:$K$117,2,0),Proj_Rounding)</f>
        <v>27</v>
      </c>
      <c r="R95" s="6">
        <f>ROUND(EXP('Random Numbers'!O94)/2.5*Averages!$I94+(1-'Random Numbers'!O94^0.5)*VLOOKUP($D95,Averages!$H$113:$K$117,2,0),Proj_Rounding)</f>
        <v>23</v>
      </c>
      <c r="S95" s="6">
        <f>ROUND(EXP('Random Numbers'!P94)/2.5*Averages!$I94+(1-'Random Numbers'!P94^0.5)*VLOOKUP($D95,Averages!$H$113:$K$117,2,0),Proj_Rounding)</f>
        <v>27</v>
      </c>
      <c r="T95" s="6">
        <f>ROUND(EXP('Random Numbers'!Q94)/2.5*Averages!$I94+(1-'Random Numbers'!Q94^0.5)*VLOOKUP($D95,Averages!$H$113:$K$117,2,0),Proj_Rounding)</f>
        <v>25</v>
      </c>
      <c r="U95" s="6">
        <f>ROUND(EXP('Random Numbers'!R94)/2.5*Averages!$I94+(1-'Random Numbers'!R94^0.5)*VLOOKUP($D95,Averages!$H$113:$K$117,2,0),Proj_Rounding)</f>
        <v>23</v>
      </c>
      <c r="V95" s="6">
        <f>ROUND(EXP('Random Numbers'!S94)/2.5*Averages!$I94+(1-'Random Numbers'!S94^0.5)*VLOOKUP($D95,Averages!$H$113:$K$117,2,0),Proj_Rounding)</f>
        <v>23</v>
      </c>
      <c r="W95" s="6">
        <f>ROUND(EXP('Random Numbers'!T94)/2.5*Averages!$I94+(1-'Random Numbers'!T94^0.5)*VLOOKUP($D95,Averages!$H$113:$K$117,2,0),Proj_Rounding)</f>
        <v>24</v>
      </c>
      <c r="X95" s="6">
        <f>ROUND(EXP('Random Numbers'!U94)/2.5*Averages!$I94+(1-'Random Numbers'!U94^0.5)*VLOOKUP($D95,Averages!$H$113:$K$117,2,0),Proj_Rounding)</f>
        <v>23</v>
      </c>
      <c r="Y95" s="6">
        <f>ROUND(EXP('Random Numbers'!V94)/2.5*Averages!$I94+(1-'Random Numbers'!V94^0.5)*VLOOKUP($D95,Averages!$H$113:$K$117,2,0),Proj_Rounding)</f>
        <v>26</v>
      </c>
      <c r="Z95" s="6">
        <f>ROUND(EXP('Random Numbers'!W94)/2.5*Averages!$I94+(1-'Random Numbers'!W94^0.5)*VLOOKUP($D95,Averages!$H$113:$K$117,2,0),Proj_Rounding)</f>
        <v>23</v>
      </c>
      <c r="AA95" s="6">
        <f>ROUND(EXP('Random Numbers'!X94)/2.5*Averages!$I94+(1-'Random Numbers'!X94^0.5)*VLOOKUP($D95,Averages!$H$113:$K$117,2,0),Proj_Rounding)</f>
        <v>26</v>
      </c>
      <c r="AB95" s="6">
        <f>ROUND(EXP('Random Numbers'!Y94)/2.5*Averages!$I94+(1-'Random Numbers'!Y94^0.5)*VLOOKUP($D95,Averages!$H$113:$K$117,2,0),Proj_Rounding)</f>
        <v>23</v>
      </c>
      <c r="AC95" s="49">
        <f>ROUND(EXP('Random Numbers'!Z94)/2.5*Averages!$I94+(1-'Random Numbers'!Z94^0.5)*VLOOKUP($D95,Averages!$H$113:$K$117,2,0),Proj_Rounding)</f>
        <v>23</v>
      </c>
      <c r="AD95" s="69">
        <f t="shared" si="1"/>
        <v>601</v>
      </c>
    </row>
    <row r="96" spans="2:30" ht="15" customHeight="1" x14ac:dyDescent="0.35">
      <c r="B96" s="32" t="s">
        <v>30</v>
      </c>
      <c r="C96" s="51" t="s">
        <v>124</v>
      </c>
      <c r="D96" s="6" t="s">
        <v>9</v>
      </c>
      <c r="E96" s="6">
        <f>ROUND(EXP('Random Numbers'!B95)/2.5*Averages!$I95+(1-'Random Numbers'!B95^0.5)*VLOOKUP($D96,Averages!$H$113:$K$117,2,0),Proj_Rounding)</f>
        <v>47</v>
      </c>
      <c r="F96" s="6">
        <f>ROUND(EXP('Random Numbers'!C95)/2.5*Averages!$I95+(1-'Random Numbers'!C95^0.5)*VLOOKUP($D96,Averages!$H$113:$K$117,2,0),Proj_Rounding)</f>
        <v>56</v>
      </c>
      <c r="G96" s="6">
        <f>ROUND(EXP('Random Numbers'!D95)/2.5*Averages!$I95+(1-'Random Numbers'!D95^0.5)*VLOOKUP($D96,Averages!$H$113:$K$117,2,0),Proj_Rounding)</f>
        <v>47</v>
      </c>
      <c r="H96" s="6">
        <f>ROUND(EXP('Random Numbers'!E95)/2.5*Averages!$I95+(1-'Random Numbers'!E95^0.5)*VLOOKUP($D96,Averages!$H$113:$K$117,2,0),Proj_Rounding)</f>
        <v>51</v>
      </c>
      <c r="I96" s="6">
        <f>ROUND(EXP('Random Numbers'!F95)/2.5*Averages!$I95+(1-'Random Numbers'!F95^0.5)*VLOOKUP($D96,Averages!$H$113:$K$117,2,0),Proj_Rounding)</f>
        <v>47</v>
      </c>
      <c r="J96" s="6">
        <f>ROUND(EXP('Random Numbers'!G95)/2.5*Averages!$I95+(1-'Random Numbers'!G95^0.5)*VLOOKUP($D96,Averages!$H$113:$K$117,2,0),Proj_Rounding)</f>
        <v>48</v>
      </c>
      <c r="K96" s="6">
        <f>ROUND(EXP('Random Numbers'!H95)/2.5*Averages!$I95+(1-'Random Numbers'!H95^0.5)*VLOOKUP($D96,Averages!$H$113:$K$117,2,0),Proj_Rounding)</f>
        <v>49</v>
      </c>
      <c r="L96" s="6">
        <f>ROUND(EXP('Random Numbers'!I95)/2.5*Averages!$I95+(1-'Random Numbers'!I95^0.5)*VLOOKUP($D96,Averages!$H$113:$K$117,2,0),Proj_Rounding)</f>
        <v>49</v>
      </c>
      <c r="M96" s="6">
        <f>ROUND(EXP('Random Numbers'!J95)/2.5*Averages!$I95+(1-'Random Numbers'!J95^0.5)*VLOOKUP($D96,Averages!$H$113:$K$117,2,0),Proj_Rounding)</f>
        <v>49</v>
      </c>
      <c r="N96" s="6">
        <f>ROUND(EXP('Random Numbers'!K95)/2.5*Averages!$I95+(1-'Random Numbers'!K95^0.5)*VLOOKUP($D96,Averages!$H$113:$K$117,2,0),Proj_Rounding)</f>
        <v>58</v>
      </c>
      <c r="O96" s="6">
        <f>ROUND(EXP('Random Numbers'!L95)/2.5*Averages!$I95+(1-'Random Numbers'!L95^0.5)*VLOOKUP($D96,Averages!$H$113:$K$117,2,0),Proj_Rounding)</f>
        <v>47</v>
      </c>
      <c r="P96" s="6">
        <f>ROUND(EXP('Random Numbers'!M95)/2.5*Averages!$I95+(1-'Random Numbers'!M95^0.5)*VLOOKUP($D96,Averages!$H$113:$K$117,2,0),Proj_Rounding)</f>
        <v>52</v>
      </c>
      <c r="Q96" s="6">
        <f>ROUND(EXP('Random Numbers'!N95)/2.5*Averages!$I95+(1-'Random Numbers'!N95^0.5)*VLOOKUP($D96,Averages!$H$113:$K$117,2,0),Proj_Rounding)</f>
        <v>52</v>
      </c>
      <c r="R96" s="6">
        <f>ROUND(EXP('Random Numbers'!O95)/2.5*Averages!$I95+(1-'Random Numbers'!O95^0.5)*VLOOKUP($D96,Averages!$H$113:$K$117,2,0),Proj_Rounding)</f>
        <v>48</v>
      </c>
      <c r="S96" s="6">
        <f>ROUND(EXP('Random Numbers'!P95)/2.5*Averages!$I95+(1-'Random Numbers'!P95^0.5)*VLOOKUP($D96,Averages!$H$113:$K$117,2,0),Proj_Rounding)</f>
        <v>47</v>
      </c>
      <c r="T96" s="6">
        <f>ROUND(EXP('Random Numbers'!Q95)/2.5*Averages!$I95+(1-'Random Numbers'!Q95^0.5)*VLOOKUP($D96,Averages!$H$113:$K$117,2,0),Proj_Rounding)</f>
        <v>54</v>
      </c>
      <c r="U96" s="6">
        <f>ROUND(EXP('Random Numbers'!R95)/2.5*Averages!$I95+(1-'Random Numbers'!R95^0.5)*VLOOKUP($D96,Averages!$H$113:$K$117,2,0),Proj_Rounding)</f>
        <v>58</v>
      </c>
      <c r="V96" s="6">
        <f>ROUND(EXP('Random Numbers'!S95)/2.5*Averages!$I95+(1-'Random Numbers'!S95^0.5)*VLOOKUP($D96,Averages!$H$113:$K$117,2,0),Proj_Rounding)</f>
        <v>47</v>
      </c>
      <c r="W96" s="6">
        <f>ROUND(EXP('Random Numbers'!T95)/2.5*Averages!$I95+(1-'Random Numbers'!T95^0.5)*VLOOKUP($D96,Averages!$H$113:$K$117,2,0),Proj_Rounding)</f>
        <v>51</v>
      </c>
      <c r="X96" s="6">
        <f>ROUND(EXP('Random Numbers'!U95)/2.5*Averages!$I95+(1-'Random Numbers'!U95^0.5)*VLOOKUP($D96,Averages!$H$113:$K$117,2,0),Proj_Rounding)</f>
        <v>47</v>
      </c>
      <c r="Y96" s="6">
        <f>ROUND(EXP('Random Numbers'!V95)/2.5*Averages!$I95+(1-'Random Numbers'!V95^0.5)*VLOOKUP($D96,Averages!$H$113:$K$117,2,0),Proj_Rounding)</f>
        <v>47</v>
      </c>
      <c r="Z96" s="6">
        <f>ROUND(EXP('Random Numbers'!W95)/2.5*Averages!$I95+(1-'Random Numbers'!W95^0.5)*VLOOKUP($D96,Averages!$H$113:$K$117,2,0),Proj_Rounding)</f>
        <v>47</v>
      </c>
      <c r="AA96" s="6">
        <f>ROUND(EXP('Random Numbers'!X95)/2.5*Averages!$I95+(1-'Random Numbers'!X95^0.5)*VLOOKUP($D96,Averages!$H$113:$K$117,2,0),Proj_Rounding)</f>
        <v>50</v>
      </c>
      <c r="AB96" s="6">
        <f>ROUND(EXP('Random Numbers'!Y95)/2.5*Averages!$I95+(1-'Random Numbers'!Y95^0.5)*VLOOKUP($D96,Averages!$H$113:$K$117,2,0),Proj_Rounding)</f>
        <v>49</v>
      </c>
      <c r="AC96" s="49">
        <f>ROUND(EXP('Random Numbers'!Z95)/2.5*Averages!$I95+(1-'Random Numbers'!Z95^0.5)*VLOOKUP($D96,Averages!$H$113:$K$117,2,0),Proj_Rounding)</f>
        <v>47</v>
      </c>
      <c r="AD96" s="69">
        <f t="shared" si="1"/>
        <v>1244</v>
      </c>
    </row>
    <row r="97" spans="2:30" ht="15" customHeight="1" x14ac:dyDescent="0.35">
      <c r="B97" s="32" t="s">
        <v>30</v>
      </c>
      <c r="C97" s="51" t="s">
        <v>125</v>
      </c>
      <c r="D97" s="6" t="s">
        <v>9</v>
      </c>
      <c r="E97" s="6">
        <f>ROUND(EXP('Random Numbers'!B96)/2.5*Averages!$I96+(1-'Random Numbers'!B96^0.5)*VLOOKUP($D97,Averages!$H$113:$K$117,2,0),Proj_Rounding)</f>
        <v>63</v>
      </c>
      <c r="F97" s="6">
        <f>ROUND(EXP('Random Numbers'!C96)/2.5*Averages!$I96+(1-'Random Numbers'!C96^0.5)*VLOOKUP($D97,Averages!$H$113:$K$117,2,0),Proj_Rounding)</f>
        <v>61</v>
      </c>
      <c r="G97" s="6">
        <f>ROUND(EXP('Random Numbers'!D96)/2.5*Averages!$I96+(1-'Random Numbers'!D96^0.5)*VLOOKUP($D97,Averages!$H$113:$K$117,2,0),Proj_Rounding)</f>
        <v>66</v>
      </c>
      <c r="H97" s="6">
        <f>ROUND(EXP('Random Numbers'!E96)/2.5*Averages!$I96+(1-'Random Numbers'!E96^0.5)*VLOOKUP($D97,Averages!$H$113:$K$117,2,0),Proj_Rounding)</f>
        <v>64</v>
      </c>
      <c r="I97" s="6">
        <f>ROUND(EXP('Random Numbers'!F96)/2.5*Averages!$I96+(1-'Random Numbers'!F96^0.5)*VLOOKUP($D97,Averages!$H$113:$K$117,2,0),Proj_Rounding)</f>
        <v>60</v>
      </c>
      <c r="J97" s="6">
        <f>ROUND(EXP('Random Numbers'!G96)/2.5*Averages!$I96+(1-'Random Numbers'!G96^0.5)*VLOOKUP($D97,Averages!$H$113:$K$117,2,0),Proj_Rounding)</f>
        <v>67</v>
      </c>
      <c r="K97" s="6">
        <f>ROUND(EXP('Random Numbers'!H96)/2.5*Averages!$I96+(1-'Random Numbers'!H96^0.5)*VLOOKUP($D97,Averages!$H$113:$K$117,2,0),Proj_Rounding)</f>
        <v>69</v>
      </c>
      <c r="L97" s="6">
        <f>ROUND(EXP('Random Numbers'!I96)/2.5*Averages!$I96+(1-'Random Numbers'!I96^0.5)*VLOOKUP($D97,Averages!$H$113:$K$117,2,0),Proj_Rounding)</f>
        <v>60</v>
      </c>
      <c r="M97" s="6">
        <f>ROUND(EXP('Random Numbers'!J96)/2.5*Averages!$I96+(1-'Random Numbers'!J96^0.5)*VLOOKUP($D97,Averages!$H$113:$K$117,2,0),Proj_Rounding)</f>
        <v>70</v>
      </c>
      <c r="N97" s="6">
        <f>ROUND(EXP('Random Numbers'!K96)/2.5*Averages!$I96+(1-'Random Numbers'!K96^0.5)*VLOOKUP($D97,Averages!$H$113:$K$117,2,0),Proj_Rounding)</f>
        <v>59</v>
      </c>
      <c r="O97" s="6">
        <f>ROUND(EXP('Random Numbers'!L96)/2.5*Averages!$I96+(1-'Random Numbers'!L96^0.5)*VLOOKUP($D97,Averages!$H$113:$K$117,2,0),Proj_Rounding)</f>
        <v>59</v>
      </c>
      <c r="P97" s="6">
        <f>ROUND(EXP('Random Numbers'!M96)/2.5*Averages!$I96+(1-'Random Numbers'!M96^0.5)*VLOOKUP($D97,Averages!$H$113:$K$117,2,0),Proj_Rounding)</f>
        <v>60</v>
      </c>
      <c r="Q97" s="6">
        <f>ROUND(EXP('Random Numbers'!N96)/2.5*Averages!$I96+(1-'Random Numbers'!N96^0.5)*VLOOKUP($D97,Averages!$H$113:$K$117,2,0),Proj_Rounding)</f>
        <v>71</v>
      </c>
      <c r="R97" s="6">
        <f>ROUND(EXP('Random Numbers'!O96)/2.5*Averages!$I96+(1-'Random Numbers'!O96^0.5)*VLOOKUP($D97,Averages!$H$113:$K$117,2,0),Proj_Rounding)</f>
        <v>65</v>
      </c>
      <c r="S97" s="6">
        <f>ROUND(EXP('Random Numbers'!P96)/2.5*Averages!$I96+(1-'Random Numbers'!P96^0.5)*VLOOKUP($D97,Averages!$H$113:$K$117,2,0),Proj_Rounding)</f>
        <v>64</v>
      </c>
      <c r="T97" s="6">
        <f>ROUND(EXP('Random Numbers'!Q96)/2.5*Averages!$I96+(1-'Random Numbers'!Q96^0.5)*VLOOKUP($D97,Averages!$H$113:$K$117,2,0),Proj_Rounding)</f>
        <v>63</v>
      </c>
      <c r="U97" s="6">
        <f>ROUND(EXP('Random Numbers'!R96)/2.5*Averages!$I96+(1-'Random Numbers'!R96^0.5)*VLOOKUP($D97,Averages!$H$113:$K$117,2,0),Proj_Rounding)</f>
        <v>65</v>
      </c>
      <c r="V97" s="6">
        <f>ROUND(EXP('Random Numbers'!S96)/2.5*Averages!$I96+(1-'Random Numbers'!S96^0.5)*VLOOKUP($D97,Averages!$H$113:$K$117,2,0),Proj_Rounding)</f>
        <v>60</v>
      </c>
      <c r="W97" s="6">
        <f>ROUND(EXP('Random Numbers'!T96)/2.5*Averages!$I96+(1-'Random Numbers'!T96^0.5)*VLOOKUP($D97,Averages!$H$113:$K$117,2,0),Proj_Rounding)</f>
        <v>59</v>
      </c>
      <c r="X97" s="6">
        <f>ROUND(EXP('Random Numbers'!U96)/2.5*Averages!$I96+(1-'Random Numbers'!U96^0.5)*VLOOKUP($D97,Averages!$H$113:$K$117,2,0),Proj_Rounding)</f>
        <v>59</v>
      </c>
      <c r="Y97" s="6">
        <f>ROUND(EXP('Random Numbers'!V96)/2.5*Averages!$I96+(1-'Random Numbers'!V96^0.5)*VLOOKUP($D97,Averages!$H$113:$K$117,2,0),Proj_Rounding)</f>
        <v>64</v>
      </c>
      <c r="Z97" s="6">
        <f>ROUND(EXP('Random Numbers'!W96)/2.5*Averages!$I96+(1-'Random Numbers'!W96^0.5)*VLOOKUP($D97,Averages!$H$113:$K$117,2,0),Proj_Rounding)</f>
        <v>62</v>
      </c>
      <c r="AA97" s="6">
        <f>ROUND(EXP('Random Numbers'!X96)/2.5*Averages!$I96+(1-'Random Numbers'!X96^0.5)*VLOOKUP($D97,Averages!$H$113:$K$117,2,0),Proj_Rounding)</f>
        <v>59</v>
      </c>
      <c r="AB97" s="6">
        <f>ROUND(EXP('Random Numbers'!Y96)/2.5*Averages!$I96+(1-'Random Numbers'!Y96^0.5)*VLOOKUP($D97,Averages!$H$113:$K$117,2,0),Proj_Rounding)</f>
        <v>61</v>
      </c>
      <c r="AC97" s="49">
        <f>ROUND(EXP('Random Numbers'!Z96)/2.5*Averages!$I96+(1-'Random Numbers'!Z96^0.5)*VLOOKUP($D97,Averages!$H$113:$K$117,2,0),Proj_Rounding)</f>
        <v>67</v>
      </c>
      <c r="AD97" s="69">
        <f t="shared" si="1"/>
        <v>1577</v>
      </c>
    </row>
    <row r="98" spans="2:30" ht="15" customHeight="1" x14ac:dyDescent="0.35">
      <c r="B98" s="32" t="s">
        <v>30</v>
      </c>
      <c r="C98" s="51" t="s">
        <v>126</v>
      </c>
      <c r="D98" s="6" t="s">
        <v>9</v>
      </c>
      <c r="E98" s="6">
        <f>ROUND(EXP('Random Numbers'!B97)/2.5*Averages!$I97+(1-'Random Numbers'!B97^0.5)*VLOOKUP($D98,Averages!$H$113:$K$117,2,0),Proj_Rounding)</f>
        <v>48</v>
      </c>
      <c r="F98" s="6">
        <f>ROUND(EXP('Random Numbers'!C97)/2.5*Averages!$I97+(1-'Random Numbers'!C97^0.5)*VLOOKUP($D98,Averages!$H$113:$K$117,2,0),Proj_Rounding)</f>
        <v>50</v>
      </c>
      <c r="G98" s="6">
        <f>ROUND(EXP('Random Numbers'!D97)/2.5*Averages!$I97+(1-'Random Numbers'!D97^0.5)*VLOOKUP($D98,Averages!$H$113:$K$117,2,0),Proj_Rounding)</f>
        <v>49</v>
      </c>
      <c r="H98" s="6">
        <f>ROUND(EXP('Random Numbers'!E97)/2.5*Averages!$I97+(1-'Random Numbers'!E97^0.5)*VLOOKUP($D98,Averages!$H$113:$K$117,2,0),Proj_Rounding)</f>
        <v>47</v>
      </c>
      <c r="I98" s="6">
        <f>ROUND(EXP('Random Numbers'!F97)/2.5*Averages!$I97+(1-'Random Numbers'!F97^0.5)*VLOOKUP($D98,Averages!$H$113:$K$117,2,0),Proj_Rounding)</f>
        <v>47</v>
      </c>
      <c r="J98" s="6">
        <f>ROUND(EXP('Random Numbers'!G97)/2.5*Averages!$I97+(1-'Random Numbers'!G97^0.5)*VLOOKUP($D98,Averages!$H$113:$K$117,2,0),Proj_Rounding)</f>
        <v>58</v>
      </c>
      <c r="K98" s="6">
        <f>ROUND(EXP('Random Numbers'!H97)/2.5*Averages!$I97+(1-'Random Numbers'!H97^0.5)*VLOOKUP($D98,Averages!$H$113:$K$117,2,0),Proj_Rounding)</f>
        <v>51</v>
      </c>
      <c r="L98" s="6">
        <f>ROUND(EXP('Random Numbers'!I97)/2.5*Averages!$I97+(1-'Random Numbers'!I97^0.5)*VLOOKUP($D98,Averages!$H$113:$K$117,2,0),Proj_Rounding)</f>
        <v>48</v>
      </c>
      <c r="M98" s="6">
        <f>ROUND(EXP('Random Numbers'!J97)/2.5*Averages!$I97+(1-'Random Numbers'!J97^0.5)*VLOOKUP($D98,Averages!$H$113:$K$117,2,0),Proj_Rounding)</f>
        <v>49</v>
      </c>
      <c r="N98" s="6">
        <f>ROUND(EXP('Random Numbers'!K97)/2.5*Averages!$I97+(1-'Random Numbers'!K97^0.5)*VLOOKUP($D98,Averages!$H$113:$K$117,2,0),Proj_Rounding)</f>
        <v>47</v>
      </c>
      <c r="O98" s="6">
        <f>ROUND(EXP('Random Numbers'!L97)/2.5*Averages!$I97+(1-'Random Numbers'!L97^0.5)*VLOOKUP($D98,Averages!$H$113:$K$117,2,0),Proj_Rounding)</f>
        <v>51</v>
      </c>
      <c r="P98" s="6">
        <f>ROUND(EXP('Random Numbers'!M97)/2.5*Averages!$I97+(1-'Random Numbers'!M97^0.5)*VLOOKUP($D98,Averages!$H$113:$K$117,2,0),Proj_Rounding)</f>
        <v>47</v>
      </c>
      <c r="Q98" s="6">
        <f>ROUND(EXP('Random Numbers'!N97)/2.5*Averages!$I97+(1-'Random Numbers'!N97^0.5)*VLOOKUP($D98,Averages!$H$113:$K$117,2,0),Proj_Rounding)</f>
        <v>47</v>
      </c>
      <c r="R98" s="6">
        <f>ROUND(EXP('Random Numbers'!O97)/2.5*Averages!$I97+(1-'Random Numbers'!O97^0.5)*VLOOKUP($D98,Averages!$H$113:$K$117,2,0),Proj_Rounding)</f>
        <v>53</v>
      </c>
      <c r="S98" s="6">
        <f>ROUND(EXP('Random Numbers'!P97)/2.5*Averages!$I97+(1-'Random Numbers'!P97^0.5)*VLOOKUP($D98,Averages!$H$113:$K$117,2,0),Proj_Rounding)</f>
        <v>47</v>
      </c>
      <c r="T98" s="6">
        <f>ROUND(EXP('Random Numbers'!Q97)/2.5*Averages!$I97+(1-'Random Numbers'!Q97^0.5)*VLOOKUP($D98,Averages!$H$113:$K$117,2,0),Proj_Rounding)</f>
        <v>51</v>
      </c>
      <c r="U98" s="6">
        <f>ROUND(EXP('Random Numbers'!R97)/2.5*Averages!$I97+(1-'Random Numbers'!R97^0.5)*VLOOKUP($D98,Averages!$H$113:$K$117,2,0),Proj_Rounding)</f>
        <v>47</v>
      </c>
      <c r="V98" s="6">
        <f>ROUND(EXP('Random Numbers'!S97)/2.5*Averages!$I97+(1-'Random Numbers'!S97^0.5)*VLOOKUP($D98,Averages!$H$113:$K$117,2,0),Proj_Rounding)</f>
        <v>54</v>
      </c>
      <c r="W98" s="6">
        <f>ROUND(EXP('Random Numbers'!T97)/2.5*Averages!$I97+(1-'Random Numbers'!T97^0.5)*VLOOKUP($D98,Averages!$H$113:$K$117,2,0),Proj_Rounding)</f>
        <v>49</v>
      </c>
      <c r="X98" s="6">
        <f>ROUND(EXP('Random Numbers'!U97)/2.5*Averages!$I97+(1-'Random Numbers'!U97^0.5)*VLOOKUP($D98,Averages!$H$113:$K$117,2,0),Proj_Rounding)</f>
        <v>56</v>
      </c>
      <c r="Y98" s="6">
        <f>ROUND(EXP('Random Numbers'!V97)/2.5*Averages!$I97+(1-'Random Numbers'!V97^0.5)*VLOOKUP($D98,Averages!$H$113:$K$117,2,0),Proj_Rounding)</f>
        <v>48</v>
      </c>
      <c r="Z98" s="6">
        <f>ROUND(EXP('Random Numbers'!W97)/2.5*Averages!$I97+(1-'Random Numbers'!W97^0.5)*VLOOKUP($D98,Averages!$H$113:$K$117,2,0),Proj_Rounding)</f>
        <v>57</v>
      </c>
      <c r="AA98" s="6">
        <f>ROUND(EXP('Random Numbers'!X97)/2.5*Averages!$I97+(1-'Random Numbers'!X97^0.5)*VLOOKUP($D98,Averages!$H$113:$K$117,2,0),Proj_Rounding)</f>
        <v>47</v>
      </c>
      <c r="AB98" s="6">
        <f>ROUND(EXP('Random Numbers'!Y97)/2.5*Averages!$I97+(1-'Random Numbers'!Y97^0.5)*VLOOKUP($D98,Averages!$H$113:$K$117,2,0),Proj_Rounding)</f>
        <v>55</v>
      </c>
      <c r="AC98" s="49">
        <f>ROUND(EXP('Random Numbers'!Z97)/2.5*Averages!$I97+(1-'Random Numbers'!Z97^0.5)*VLOOKUP($D98,Averages!$H$113:$K$117,2,0),Proj_Rounding)</f>
        <v>49</v>
      </c>
      <c r="AD98" s="69">
        <f t="shared" si="1"/>
        <v>1252</v>
      </c>
    </row>
    <row r="99" spans="2:30" ht="15" customHeight="1" x14ac:dyDescent="0.35">
      <c r="B99" s="32" t="s">
        <v>30</v>
      </c>
      <c r="C99" s="51" t="s">
        <v>127</v>
      </c>
      <c r="D99" s="6" t="s">
        <v>9</v>
      </c>
      <c r="E99" s="6">
        <f>ROUND(EXP('Random Numbers'!B98)/2.5*Averages!$I98+(1-'Random Numbers'!B98^0.5)*VLOOKUP($D99,Averages!$H$113:$K$117,2,0),Proj_Rounding)</f>
        <v>63</v>
      </c>
      <c r="F99" s="6">
        <f>ROUND(EXP('Random Numbers'!C98)/2.5*Averages!$I98+(1-'Random Numbers'!C98^0.5)*VLOOKUP($D99,Averages!$H$113:$K$117,2,0),Proj_Rounding)</f>
        <v>69</v>
      </c>
      <c r="G99" s="6">
        <f>ROUND(EXP('Random Numbers'!D98)/2.5*Averages!$I98+(1-'Random Numbers'!D98^0.5)*VLOOKUP($D99,Averages!$H$113:$K$117,2,0),Proj_Rounding)</f>
        <v>63</v>
      </c>
      <c r="H99" s="6">
        <f>ROUND(EXP('Random Numbers'!E98)/2.5*Averages!$I98+(1-'Random Numbers'!E98^0.5)*VLOOKUP($D99,Averages!$H$113:$K$117,2,0),Proj_Rounding)</f>
        <v>60</v>
      </c>
      <c r="I99" s="6">
        <f>ROUND(EXP('Random Numbers'!F98)/2.5*Averages!$I98+(1-'Random Numbers'!F98^0.5)*VLOOKUP($D99,Averages!$H$113:$K$117,2,0),Proj_Rounding)</f>
        <v>61</v>
      </c>
      <c r="J99" s="6">
        <f>ROUND(EXP('Random Numbers'!G98)/2.5*Averages!$I98+(1-'Random Numbers'!G98^0.5)*VLOOKUP($D99,Averages!$H$113:$K$117,2,0),Proj_Rounding)</f>
        <v>60</v>
      </c>
      <c r="K99" s="6">
        <f>ROUND(EXP('Random Numbers'!H98)/2.5*Averages!$I98+(1-'Random Numbers'!H98^0.5)*VLOOKUP($D99,Averages!$H$113:$K$117,2,0),Proj_Rounding)</f>
        <v>68</v>
      </c>
      <c r="L99" s="6">
        <f>ROUND(EXP('Random Numbers'!I98)/2.5*Averages!$I98+(1-'Random Numbers'!I98^0.5)*VLOOKUP($D99,Averages!$H$113:$K$117,2,0),Proj_Rounding)</f>
        <v>63</v>
      </c>
      <c r="M99" s="6">
        <f>ROUND(EXP('Random Numbers'!J98)/2.5*Averages!$I98+(1-'Random Numbers'!J98^0.5)*VLOOKUP($D99,Averages!$H$113:$K$117,2,0),Proj_Rounding)</f>
        <v>66</v>
      </c>
      <c r="N99" s="6">
        <f>ROUND(EXP('Random Numbers'!K98)/2.5*Averages!$I98+(1-'Random Numbers'!K98^0.5)*VLOOKUP($D99,Averages!$H$113:$K$117,2,0),Proj_Rounding)</f>
        <v>69</v>
      </c>
      <c r="O99" s="6">
        <f>ROUND(EXP('Random Numbers'!L98)/2.5*Averages!$I98+(1-'Random Numbers'!L98^0.5)*VLOOKUP($D99,Averages!$H$113:$K$117,2,0),Proj_Rounding)</f>
        <v>59</v>
      </c>
      <c r="P99" s="6">
        <f>ROUND(EXP('Random Numbers'!M98)/2.5*Averages!$I98+(1-'Random Numbers'!M98^0.5)*VLOOKUP($D99,Averages!$H$113:$K$117,2,0),Proj_Rounding)</f>
        <v>62</v>
      </c>
      <c r="Q99" s="6">
        <f>ROUND(EXP('Random Numbers'!N98)/2.5*Averages!$I98+(1-'Random Numbers'!N98^0.5)*VLOOKUP($D99,Averages!$H$113:$K$117,2,0),Proj_Rounding)</f>
        <v>59</v>
      </c>
      <c r="R99" s="6">
        <f>ROUND(EXP('Random Numbers'!O98)/2.5*Averages!$I98+(1-'Random Numbers'!O98^0.5)*VLOOKUP($D99,Averages!$H$113:$K$117,2,0),Proj_Rounding)</f>
        <v>73</v>
      </c>
      <c r="S99" s="6">
        <f>ROUND(EXP('Random Numbers'!P98)/2.5*Averages!$I98+(1-'Random Numbers'!P98^0.5)*VLOOKUP($D99,Averages!$H$113:$K$117,2,0),Proj_Rounding)</f>
        <v>58</v>
      </c>
      <c r="T99" s="6">
        <f>ROUND(EXP('Random Numbers'!Q98)/2.5*Averages!$I98+(1-'Random Numbers'!Q98^0.5)*VLOOKUP($D99,Averages!$H$113:$K$117,2,0),Proj_Rounding)</f>
        <v>67</v>
      </c>
      <c r="U99" s="6">
        <f>ROUND(EXP('Random Numbers'!R98)/2.5*Averages!$I98+(1-'Random Numbers'!R98^0.5)*VLOOKUP($D99,Averages!$H$113:$K$117,2,0),Proj_Rounding)</f>
        <v>58</v>
      </c>
      <c r="V99" s="6">
        <f>ROUND(EXP('Random Numbers'!S98)/2.5*Averages!$I98+(1-'Random Numbers'!S98^0.5)*VLOOKUP($D99,Averages!$H$113:$K$117,2,0),Proj_Rounding)</f>
        <v>58</v>
      </c>
      <c r="W99" s="6">
        <f>ROUND(EXP('Random Numbers'!T98)/2.5*Averages!$I98+(1-'Random Numbers'!T98^0.5)*VLOOKUP($D99,Averages!$H$113:$K$117,2,0),Proj_Rounding)</f>
        <v>78</v>
      </c>
      <c r="X99" s="6">
        <f>ROUND(EXP('Random Numbers'!U98)/2.5*Averages!$I98+(1-'Random Numbers'!U98^0.5)*VLOOKUP($D99,Averages!$H$113:$K$117,2,0),Proj_Rounding)</f>
        <v>66</v>
      </c>
      <c r="Y99" s="6">
        <f>ROUND(EXP('Random Numbers'!V98)/2.5*Averages!$I98+(1-'Random Numbers'!V98^0.5)*VLOOKUP($D99,Averages!$H$113:$K$117,2,0),Proj_Rounding)</f>
        <v>58</v>
      </c>
      <c r="Z99" s="6">
        <f>ROUND(EXP('Random Numbers'!W98)/2.5*Averages!$I98+(1-'Random Numbers'!W98^0.5)*VLOOKUP($D99,Averages!$H$113:$K$117,2,0),Proj_Rounding)</f>
        <v>68</v>
      </c>
      <c r="AA99" s="6">
        <f>ROUND(EXP('Random Numbers'!X98)/2.5*Averages!$I98+(1-'Random Numbers'!X98^0.5)*VLOOKUP($D99,Averages!$H$113:$K$117,2,0),Proj_Rounding)</f>
        <v>63</v>
      </c>
      <c r="AB99" s="6">
        <f>ROUND(EXP('Random Numbers'!Y98)/2.5*Averages!$I98+(1-'Random Numbers'!Y98^0.5)*VLOOKUP($D99,Averages!$H$113:$K$117,2,0),Proj_Rounding)</f>
        <v>59</v>
      </c>
      <c r="AC99" s="49">
        <f>ROUND(EXP('Random Numbers'!Z98)/2.5*Averages!$I98+(1-'Random Numbers'!Z98^0.5)*VLOOKUP($D99,Averages!$H$113:$K$117,2,0),Proj_Rounding)</f>
        <v>63</v>
      </c>
      <c r="AD99" s="69">
        <f t="shared" si="1"/>
        <v>1591</v>
      </c>
    </row>
    <row r="100" spans="2:30" ht="15" customHeight="1" x14ac:dyDescent="0.35">
      <c r="B100" s="32" t="s">
        <v>30</v>
      </c>
      <c r="C100" s="51" t="s">
        <v>128</v>
      </c>
      <c r="D100" s="6" t="s">
        <v>10</v>
      </c>
      <c r="E100" s="6">
        <f>ROUND(EXP('Random Numbers'!B99)/2.5*Averages!$I99+(1-'Random Numbers'!B99^0.5)*VLOOKUP($D100,Averages!$H$113:$K$117,2,0),Proj_Rounding)</f>
        <v>35</v>
      </c>
      <c r="F100" s="6">
        <f>ROUND(EXP('Random Numbers'!C99)/2.5*Averages!$I99+(1-'Random Numbers'!C99^0.5)*VLOOKUP($D100,Averages!$H$113:$K$117,2,0),Proj_Rounding)</f>
        <v>30</v>
      </c>
      <c r="G100" s="6">
        <f>ROUND(EXP('Random Numbers'!D99)/2.5*Averages!$I99+(1-'Random Numbers'!D99^0.5)*VLOOKUP($D100,Averages!$H$113:$K$117,2,0),Proj_Rounding)</f>
        <v>37</v>
      </c>
      <c r="H100" s="6">
        <f>ROUND(EXP('Random Numbers'!E99)/2.5*Averages!$I99+(1-'Random Numbers'!E99^0.5)*VLOOKUP($D100,Averages!$H$113:$K$117,2,0),Proj_Rounding)</f>
        <v>32</v>
      </c>
      <c r="I100" s="6">
        <f>ROUND(EXP('Random Numbers'!F99)/2.5*Averages!$I99+(1-'Random Numbers'!F99^0.5)*VLOOKUP($D100,Averages!$H$113:$K$117,2,0),Proj_Rounding)</f>
        <v>33</v>
      </c>
      <c r="J100" s="6">
        <f>ROUND(EXP('Random Numbers'!G99)/2.5*Averages!$I99+(1-'Random Numbers'!G99^0.5)*VLOOKUP($D100,Averages!$H$113:$K$117,2,0),Proj_Rounding)</f>
        <v>28</v>
      </c>
      <c r="K100" s="6">
        <f>ROUND(EXP('Random Numbers'!H99)/2.5*Averages!$I99+(1-'Random Numbers'!H99^0.5)*VLOOKUP($D100,Averages!$H$113:$K$117,2,0),Proj_Rounding)</f>
        <v>29</v>
      </c>
      <c r="L100" s="6">
        <f>ROUND(EXP('Random Numbers'!I99)/2.5*Averages!$I99+(1-'Random Numbers'!I99^0.5)*VLOOKUP($D100,Averages!$H$113:$K$117,2,0),Proj_Rounding)</f>
        <v>29</v>
      </c>
      <c r="M100" s="6">
        <f>ROUND(EXP('Random Numbers'!J99)/2.5*Averages!$I99+(1-'Random Numbers'!J99^0.5)*VLOOKUP($D100,Averages!$H$113:$K$117,2,0),Proj_Rounding)</f>
        <v>34</v>
      </c>
      <c r="N100" s="6">
        <f>ROUND(EXP('Random Numbers'!K99)/2.5*Averages!$I99+(1-'Random Numbers'!K99^0.5)*VLOOKUP($D100,Averages!$H$113:$K$117,2,0),Proj_Rounding)</f>
        <v>29</v>
      </c>
      <c r="O100" s="6">
        <f>ROUND(EXP('Random Numbers'!L99)/2.5*Averages!$I99+(1-'Random Numbers'!L99^0.5)*VLOOKUP($D100,Averages!$H$113:$K$117,2,0),Proj_Rounding)</f>
        <v>28</v>
      </c>
      <c r="P100" s="6">
        <f>ROUND(EXP('Random Numbers'!M99)/2.5*Averages!$I99+(1-'Random Numbers'!M99^0.5)*VLOOKUP($D100,Averages!$H$113:$K$117,2,0),Proj_Rounding)</f>
        <v>28</v>
      </c>
      <c r="Q100" s="6">
        <f>ROUND(EXP('Random Numbers'!N99)/2.5*Averages!$I99+(1-'Random Numbers'!N99^0.5)*VLOOKUP($D100,Averages!$H$113:$K$117,2,0),Proj_Rounding)</f>
        <v>28</v>
      </c>
      <c r="R100" s="6">
        <f>ROUND(EXP('Random Numbers'!O99)/2.5*Averages!$I99+(1-'Random Numbers'!O99^0.5)*VLOOKUP($D100,Averages!$H$113:$K$117,2,0),Proj_Rounding)</f>
        <v>28</v>
      </c>
      <c r="S100" s="6">
        <f>ROUND(EXP('Random Numbers'!P99)/2.5*Averages!$I99+(1-'Random Numbers'!P99^0.5)*VLOOKUP($D100,Averages!$H$113:$K$117,2,0),Proj_Rounding)</f>
        <v>29</v>
      </c>
      <c r="T100" s="6">
        <f>ROUND(EXP('Random Numbers'!Q99)/2.5*Averages!$I99+(1-'Random Numbers'!Q99^0.5)*VLOOKUP($D100,Averages!$H$113:$K$117,2,0),Proj_Rounding)</f>
        <v>34</v>
      </c>
      <c r="U100" s="6">
        <f>ROUND(EXP('Random Numbers'!R99)/2.5*Averages!$I99+(1-'Random Numbers'!R99^0.5)*VLOOKUP($D100,Averages!$H$113:$K$117,2,0),Proj_Rounding)</f>
        <v>34</v>
      </c>
      <c r="V100" s="6">
        <f>ROUND(EXP('Random Numbers'!S99)/2.5*Averages!$I99+(1-'Random Numbers'!S99^0.5)*VLOOKUP($D100,Averages!$H$113:$K$117,2,0),Proj_Rounding)</f>
        <v>33</v>
      </c>
      <c r="W100" s="6">
        <f>ROUND(EXP('Random Numbers'!T99)/2.5*Averages!$I99+(1-'Random Numbers'!T99^0.5)*VLOOKUP($D100,Averages!$H$113:$K$117,2,0),Proj_Rounding)</f>
        <v>33</v>
      </c>
      <c r="X100" s="6">
        <f>ROUND(EXP('Random Numbers'!U99)/2.5*Averages!$I99+(1-'Random Numbers'!U99^0.5)*VLOOKUP($D100,Averages!$H$113:$K$117,2,0),Proj_Rounding)</f>
        <v>33</v>
      </c>
      <c r="Y100" s="6">
        <f>ROUND(EXP('Random Numbers'!V99)/2.5*Averages!$I99+(1-'Random Numbers'!V99^0.5)*VLOOKUP($D100,Averages!$H$113:$K$117,2,0),Proj_Rounding)</f>
        <v>29</v>
      </c>
      <c r="Z100" s="6">
        <f>ROUND(EXP('Random Numbers'!W99)/2.5*Averages!$I99+(1-'Random Numbers'!W99^0.5)*VLOOKUP($D100,Averages!$H$113:$K$117,2,0),Proj_Rounding)</f>
        <v>31</v>
      </c>
      <c r="AA100" s="6">
        <f>ROUND(EXP('Random Numbers'!X99)/2.5*Averages!$I99+(1-'Random Numbers'!X99^0.5)*VLOOKUP($D100,Averages!$H$113:$K$117,2,0),Proj_Rounding)</f>
        <v>31</v>
      </c>
      <c r="AB100" s="6">
        <f>ROUND(EXP('Random Numbers'!Y99)/2.5*Averages!$I99+(1-'Random Numbers'!Y99^0.5)*VLOOKUP($D100,Averages!$H$113:$K$117,2,0),Proj_Rounding)</f>
        <v>29</v>
      </c>
      <c r="AC100" s="49">
        <f>ROUND(EXP('Random Numbers'!Z99)/2.5*Averages!$I99+(1-'Random Numbers'!Z99^0.5)*VLOOKUP($D100,Averages!$H$113:$K$117,2,0),Proj_Rounding)</f>
        <v>28</v>
      </c>
      <c r="AD100" s="69">
        <f t="shared" si="1"/>
        <v>772</v>
      </c>
    </row>
    <row r="101" spans="2:30" ht="15" customHeight="1" x14ac:dyDescent="0.35">
      <c r="B101" s="32" t="s">
        <v>30</v>
      </c>
      <c r="C101" s="51" t="s">
        <v>129</v>
      </c>
      <c r="D101" s="6" t="s">
        <v>11</v>
      </c>
      <c r="E101" s="6">
        <f>ROUND(EXP('Random Numbers'!B100)/2.5*Averages!$I100+(1-'Random Numbers'!B100^0.5)*VLOOKUP($D101,Averages!$H$113:$K$117,2,0),Proj_Rounding)</f>
        <v>41</v>
      </c>
      <c r="F101" s="6">
        <f>ROUND(EXP('Random Numbers'!C100)/2.5*Averages!$I100+(1-'Random Numbers'!C100^0.5)*VLOOKUP($D101,Averages!$H$113:$K$117,2,0),Proj_Rounding)</f>
        <v>38</v>
      </c>
      <c r="G101" s="6">
        <f>ROUND(EXP('Random Numbers'!D100)/2.5*Averages!$I100+(1-'Random Numbers'!D100^0.5)*VLOOKUP($D101,Averages!$H$113:$K$117,2,0),Proj_Rounding)</f>
        <v>42</v>
      </c>
      <c r="H101" s="6">
        <f>ROUND(EXP('Random Numbers'!E100)/2.5*Averages!$I100+(1-'Random Numbers'!E100^0.5)*VLOOKUP($D101,Averages!$H$113:$K$117,2,0),Proj_Rounding)</f>
        <v>38</v>
      </c>
      <c r="I101" s="6">
        <f>ROUND(EXP('Random Numbers'!F100)/2.5*Averages!$I100+(1-'Random Numbers'!F100^0.5)*VLOOKUP($D101,Averages!$H$113:$K$117,2,0),Proj_Rounding)</f>
        <v>37</v>
      </c>
      <c r="J101" s="6">
        <f>ROUND(EXP('Random Numbers'!G100)/2.5*Averages!$I100+(1-'Random Numbers'!G100^0.5)*VLOOKUP($D101,Averages!$H$113:$K$117,2,0),Proj_Rounding)</f>
        <v>39</v>
      </c>
      <c r="K101" s="6">
        <f>ROUND(EXP('Random Numbers'!H100)/2.5*Averages!$I100+(1-'Random Numbers'!H100^0.5)*VLOOKUP($D101,Averages!$H$113:$K$117,2,0),Proj_Rounding)</f>
        <v>39</v>
      </c>
      <c r="L101" s="6">
        <f>ROUND(EXP('Random Numbers'!I100)/2.5*Averages!$I100+(1-'Random Numbers'!I100^0.5)*VLOOKUP($D101,Averages!$H$113:$K$117,2,0),Proj_Rounding)</f>
        <v>38</v>
      </c>
      <c r="M101" s="6">
        <f>ROUND(EXP('Random Numbers'!J100)/2.5*Averages!$I100+(1-'Random Numbers'!J100^0.5)*VLOOKUP($D101,Averages!$H$113:$K$117,2,0),Proj_Rounding)</f>
        <v>43</v>
      </c>
      <c r="N101" s="6">
        <f>ROUND(EXP('Random Numbers'!K100)/2.5*Averages!$I100+(1-'Random Numbers'!K100^0.5)*VLOOKUP($D101,Averages!$H$113:$K$117,2,0),Proj_Rounding)</f>
        <v>37</v>
      </c>
      <c r="O101" s="6">
        <f>ROUND(EXP('Random Numbers'!L100)/2.5*Averages!$I100+(1-'Random Numbers'!L100^0.5)*VLOOKUP($D101,Averages!$H$113:$K$117,2,0),Proj_Rounding)</f>
        <v>44</v>
      </c>
      <c r="P101" s="6">
        <f>ROUND(EXP('Random Numbers'!M100)/2.5*Averages!$I100+(1-'Random Numbers'!M100^0.5)*VLOOKUP($D101,Averages!$H$113:$K$117,2,0),Proj_Rounding)</f>
        <v>45</v>
      </c>
      <c r="Q101" s="6">
        <f>ROUND(EXP('Random Numbers'!N100)/2.5*Averages!$I100+(1-'Random Numbers'!N100^0.5)*VLOOKUP($D101,Averages!$H$113:$K$117,2,0),Proj_Rounding)</f>
        <v>37</v>
      </c>
      <c r="R101" s="6">
        <f>ROUND(EXP('Random Numbers'!O100)/2.5*Averages!$I100+(1-'Random Numbers'!O100^0.5)*VLOOKUP($D101,Averages!$H$113:$K$117,2,0),Proj_Rounding)</f>
        <v>37</v>
      </c>
      <c r="S101" s="6">
        <f>ROUND(EXP('Random Numbers'!P100)/2.5*Averages!$I100+(1-'Random Numbers'!P100^0.5)*VLOOKUP($D101,Averages!$H$113:$K$117,2,0),Proj_Rounding)</f>
        <v>37</v>
      </c>
      <c r="T101" s="6">
        <f>ROUND(EXP('Random Numbers'!Q100)/2.5*Averages!$I100+(1-'Random Numbers'!Q100^0.5)*VLOOKUP($D101,Averages!$H$113:$K$117,2,0),Proj_Rounding)</f>
        <v>39</v>
      </c>
      <c r="U101" s="6">
        <f>ROUND(EXP('Random Numbers'!R100)/2.5*Averages!$I100+(1-'Random Numbers'!R100^0.5)*VLOOKUP($D101,Averages!$H$113:$K$117,2,0),Proj_Rounding)</f>
        <v>38</v>
      </c>
      <c r="V101" s="6">
        <f>ROUND(EXP('Random Numbers'!S100)/2.5*Averages!$I100+(1-'Random Numbers'!S100^0.5)*VLOOKUP($D101,Averages!$H$113:$K$117,2,0),Proj_Rounding)</f>
        <v>47</v>
      </c>
      <c r="W101" s="6">
        <f>ROUND(EXP('Random Numbers'!T100)/2.5*Averages!$I100+(1-'Random Numbers'!T100^0.5)*VLOOKUP($D101,Averages!$H$113:$K$117,2,0),Proj_Rounding)</f>
        <v>44</v>
      </c>
      <c r="X101" s="6">
        <f>ROUND(EXP('Random Numbers'!U100)/2.5*Averages!$I100+(1-'Random Numbers'!U100^0.5)*VLOOKUP($D101,Averages!$H$113:$K$117,2,0),Proj_Rounding)</f>
        <v>37</v>
      </c>
      <c r="Y101" s="6">
        <f>ROUND(EXP('Random Numbers'!V100)/2.5*Averages!$I100+(1-'Random Numbers'!V100^0.5)*VLOOKUP($D101,Averages!$H$113:$K$117,2,0),Proj_Rounding)</f>
        <v>37</v>
      </c>
      <c r="Z101" s="6">
        <f>ROUND(EXP('Random Numbers'!W100)/2.5*Averages!$I100+(1-'Random Numbers'!W100^0.5)*VLOOKUP($D101,Averages!$H$113:$K$117,2,0),Proj_Rounding)</f>
        <v>38</v>
      </c>
      <c r="AA101" s="6">
        <f>ROUND(EXP('Random Numbers'!X100)/2.5*Averages!$I100+(1-'Random Numbers'!X100^0.5)*VLOOKUP($D101,Averages!$H$113:$K$117,2,0),Proj_Rounding)</f>
        <v>42</v>
      </c>
      <c r="AB101" s="6">
        <f>ROUND(EXP('Random Numbers'!Y100)/2.5*Averages!$I100+(1-'Random Numbers'!Y100^0.5)*VLOOKUP($D101,Averages!$H$113:$K$117,2,0),Proj_Rounding)</f>
        <v>38</v>
      </c>
      <c r="AC101" s="49">
        <f>ROUND(EXP('Random Numbers'!Z100)/2.5*Averages!$I100+(1-'Random Numbers'!Z100^0.5)*VLOOKUP($D101,Averages!$H$113:$K$117,2,0),Proj_Rounding)</f>
        <v>46</v>
      </c>
      <c r="AD101" s="69">
        <f t="shared" si="1"/>
        <v>998</v>
      </c>
    </row>
    <row r="102" spans="2:30" ht="15" customHeight="1" x14ac:dyDescent="0.35">
      <c r="B102" s="32" t="s">
        <v>30</v>
      </c>
      <c r="C102" s="51" t="s">
        <v>130</v>
      </c>
      <c r="D102" s="6" t="s">
        <v>11</v>
      </c>
      <c r="E102" s="6">
        <f>ROUND(EXP('Random Numbers'!B101)/2.5*Averages!$I101+(1-'Random Numbers'!B101^0.5)*VLOOKUP($D102,Averages!$H$113:$K$117,2,0),Proj_Rounding)</f>
        <v>30</v>
      </c>
      <c r="F102" s="6">
        <f>ROUND(EXP('Random Numbers'!C101)/2.5*Averages!$I101+(1-'Random Numbers'!C101^0.5)*VLOOKUP($D102,Averages!$H$113:$K$117,2,0),Proj_Rounding)</f>
        <v>30</v>
      </c>
      <c r="G102" s="6">
        <f>ROUND(EXP('Random Numbers'!D101)/2.5*Averages!$I101+(1-'Random Numbers'!D101^0.5)*VLOOKUP($D102,Averages!$H$113:$K$117,2,0),Proj_Rounding)</f>
        <v>37</v>
      </c>
      <c r="H102" s="6">
        <f>ROUND(EXP('Random Numbers'!E101)/2.5*Averages!$I101+(1-'Random Numbers'!E101^0.5)*VLOOKUP($D102,Averages!$H$113:$K$117,2,0),Proj_Rounding)</f>
        <v>28</v>
      </c>
      <c r="I102" s="6">
        <f>ROUND(EXP('Random Numbers'!F101)/2.5*Averages!$I101+(1-'Random Numbers'!F101^0.5)*VLOOKUP($D102,Averages!$H$113:$K$117,2,0),Proj_Rounding)</f>
        <v>28</v>
      </c>
      <c r="J102" s="6">
        <f>ROUND(EXP('Random Numbers'!G101)/2.5*Averages!$I101+(1-'Random Numbers'!G101^0.5)*VLOOKUP($D102,Averages!$H$113:$K$117,2,0),Proj_Rounding)</f>
        <v>32</v>
      </c>
      <c r="K102" s="6">
        <f>ROUND(EXP('Random Numbers'!H101)/2.5*Averages!$I101+(1-'Random Numbers'!H101^0.5)*VLOOKUP($D102,Averages!$H$113:$K$117,2,0),Proj_Rounding)</f>
        <v>28</v>
      </c>
      <c r="L102" s="6">
        <f>ROUND(EXP('Random Numbers'!I101)/2.5*Averages!$I101+(1-'Random Numbers'!I101^0.5)*VLOOKUP($D102,Averages!$H$113:$K$117,2,0),Proj_Rounding)</f>
        <v>29</v>
      </c>
      <c r="M102" s="6">
        <f>ROUND(EXP('Random Numbers'!J101)/2.5*Averages!$I101+(1-'Random Numbers'!J101^0.5)*VLOOKUP($D102,Averages!$H$113:$K$117,2,0),Proj_Rounding)</f>
        <v>28</v>
      </c>
      <c r="N102" s="6">
        <f>ROUND(EXP('Random Numbers'!K101)/2.5*Averages!$I101+(1-'Random Numbers'!K101^0.5)*VLOOKUP($D102,Averages!$H$113:$K$117,2,0),Proj_Rounding)</f>
        <v>37</v>
      </c>
      <c r="O102" s="6">
        <f>ROUND(EXP('Random Numbers'!L101)/2.5*Averages!$I101+(1-'Random Numbers'!L101^0.5)*VLOOKUP($D102,Averages!$H$113:$K$117,2,0),Proj_Rounding)</f>
        <v>30</v>
      </c>
      <c r="P102" s="6">
        <f>ROUND(EXP('Random Numbers'!M101)/2.5*Averages!$I101+(1-'Random Numbers'!M101^0.5)*VLOOKUP($D102,Averages!$H$113:$K$117,2,0),Proj_Rounding)</f>
        <v>29</v>
      </c>
      <c r="Q102" s="6">
        <f>ROUND(EXP('Random Numbers'!N101)/2.5*Averages!$I101+(1-'Random Numbers'!N101^0.5)*VLOOKUP($D102,Averages!$H$113:$K$117,2,0),Proj_Rounding)</f>
        <v>31</v>
      </c>
      <c r="R102" s="6">
        <f>ROUND(EXP('Random Numbers'!O101)/2.5*Averages!$I101+(1-'Random Numbers'!O101^0.5)*VLOOKUP($D102,Averages!$H$113:$K$117,2,0),Proj_Rounding)</f>
        <v>30</v>
      </c>
      <c r="S102" s="6">
        <f>ROUND(EXP('Random Numbers'!P101)/2.5*Averages!$I101+(1-'Random Numbers'!P101^0.5)*VLOOKUP($D102,Averages!$H$113:$K$117,2,0),Proj_Rounding)</f>
        <v>31</v>
      </c>
      <c r="T102" s="6">
        <f>ROUND(EXP('Random Numbers'!Q101)/2.5*Averages!$I101+(1-'Random Numbers'!Q101^0.5)*VLOOKUP($D102,Averages!$H$113:$K$117,2,0),Proj_Rounding)</f>
        <v>28</v>
      </c>
      <c r="U102" s="6">
        <f>ROUND(EXP('Random Numbers'!R101)/2.5*Averages!$I101+(1-'Random Numbers'!R101^0.5)*VLOOKUP($D102,Averages!$H$113:$K$117,2,0),Proj_Rounding)</f>
        <v>28</v>
      </c>
      <c r="V102" s="6">
        <f>ROUND(EXP('Random Numbers'!S101)/2.5*Averages!$I101+(1-'Random Numbers'!S101^0.5)*VLOOKUP($D102,Averages!$H$113:$K$117,2,0),Proj_Rounding)</f>
        <v>29</v>
      </c>
      <c r="W102" s="6">
        <f>ROUND(EXP('Random Numbers'!T101)/2.5*Averages!$I101+(1-'Random Numbers'!T101^0.5)*VLOOKUP($D102,Averages!$H$113:$K$117,2,0),Proj_Rounding)</f>
        <v>28</v>
      </c>
      <c r="X102" s="6">
        <f>ROUND(EXP('Random Numbers'!U101)/2.5*Averages!$I101+(1-'Random Numbers'!U101^0.5)*VLOOKUP($D102,Averages!$H$113:$K$117,2,0),Proj_Rounding)</f>
        <v>32</v>
      </c>
      <c r="Y102" s="6">
        <f>ROUND(EXP('Random Numbers'!V101)/2.5*Averages!$I101+(1-'Random Numbers'!V101^0.5)*VLOOKUP($D102,Averages!$H$113:$K$117,2,0),Proj_Rounding)</f>
        <v>33</v>
      </c>
      <c r="Z102" s="6">
        <f>ROUND(EXP('Random Numbers'!W101)/2.5*Averages!$I101+(1-'Random Numbers'!W101^0.5)*VLOOKUP($D102,Averages!$H$113:$K$117,2,0),Proj_Rounding)</f>
        <v>31</v>
      </c>
      <c r="AA102" s="6">
        <f>ROUND(EXP('Random Numbers'!X101)/2.5*Averages!$I101+(1-'Random Numbers'!X101^0.5)*VLOOKUP($D102,Averages!$H$113:$K$117,2,0),Proj_Rounding)</f>
        <v>31</v>
      </c>
      <c r="AB102" s="6">
        <f>ROUND(EXP('Random Numbers'!Y101)/2.5*Averages!$I101+(1-'Random Numbers'!Y101^0.5)*VLOOKUP($D102,Averages!$H$113:$K$117,2,0),Proj_Rounding)</f>
        <v>28</v>
      </c>
      <c r="AC102" s="49">
        <f>ROUND(EXP('Random Numbers'!Z101)/2.5*Averages!$I101+(1-'Random Numbers'!Z101^0.5)*VLOOKUP($D102,Averages!$H$113:$K$117,2,0),Proj_Rounding)</f>
        <v>28</v>
      </c>
      <c r="AD102" s="69">
        <f t="shared" si="1"/>
        <v>754</v>
      </c>
    </row>
    <row r="103" spans="2:30" ht="15" customHeight="1" x14ac:dyDescent="0.35">
      <c r="B103" s="32" t="s">
        <v>31</v>
      </c>
      <c r="C103" s="51" t="s">
        <v>131</v>
      </c>
      <c r="D103" s="6" t="s">
        <v>8</v>
      </c>
      <c r="E103" s="6">
        <f>ROUND(EXP('Random Numbers'!B102)/2.5*Averages!$I102+(1-'Random Numbers'!B102^0.5)*VLOOKUP($D103,Averages!$H$113:$K$117,2,0),Proj_Rounding)</f>
        <v>19</v>
      </c>
      <c r="F103" s="6">
        <f>ROUND(EXP('Random Numbers'!C102)/2.5*Averages!$I102+(1-'Random Numbers'!C102^0.5)*VLOOKUP($D103,Averages!$H$113:$K$117,2,0),Proj_Rounding)</f>
        <v>17</v>
      </c>
      <c r="G103" s="6">
        <f>ROUND(EXP('Random Numbers'!D102)/2.5*Averages!$I102+(1-'Random Numbers'!D102^0.5)*VLOOKUP($D103,Averages!$H$113:$K$117,2,0),Proj_Rounding)</f>
        <v>21</v>
      </c>
      <c r="H103" s="6">
        <f>ROUND(EXP('Random Numbers'!E102)/2.5*Averages!$I102+(1-'Random Numbers'!E102^0.5)*VLOOKUP($D103,Averages!$H$113:$K$117,2,0),Proj_Rounding)</f>
        <v>19</v>
      </c>
      <c r="I103" s="6">
        <f>ROUND(EXP('Random Numbers'!F102)/2.5*Averages!$I102+(1-'Random Numbers'!F102^0.5)*VLOOKUP($D103,Averages!$H$113:$K$117,2,0),Proj_Rounding)</f>
        <v>18</v>
      </c>
      <c r="J103" s="6">
        <f>ROUND(EXP('Random Numbers'!G102)/2.5*Averages!$I102+(1-'Random Numbers'!G102^0.5)*VLOOKUP($D103,Averages!$H$113:$K$117,2,0),Proj_Rounding)</f>
        <v>19</v>
      </c>
      <c r="K103" s="6">
        <f>ROUND(EXP('Random Numbers'!H102)/2.5*Averages!$I102+(1-'Random Numbers'!H102^0.5)*VLOOKUP($D103,Averages!$H$113:$K$117,2,0),Proj_Rounding)</f>
        <v>20</v>
      </c>
      <c r="L103" s="6">
        <f>ROUND(EXP('Random Numbers'!I102)/2.5*Averages!$I102+(1-'Random Numbers'!I102^0.5)*VLOOKUP($D103,Averages!$H$113:$K$117,2,0),Proj_Rounding)</f>
        <v>17</v>
      </c>
      <c r="M103" s="6">
        <f>ROUND(EXP('Random Numbers'!J102)/2.5*Averages!$I102+(1-'Random Numbers'!J102^0.5)*VLOOKUP($D103,Averages!$H$113:$K$117,2,0),Proj_Rounding)</f>
        <v>19</v>
      </c>
      <c r="N103" s="6">
        <f>ROUND(EXP('Random Numbers'!K102)/2.5*Averages!$I102+(1-'Random Numbers'!K102^0.5)*VLOOKUP($D103,Averages!$H$113:$K$117,2,0),Proj_Rounding)</f>
        <v>18</v>
      </c>
      <c r="O103" s="6">
        <f>ROUND(EXP('Random Numbers'!L102)/2.5*Averages!$I102+(1-'Random Numbers'!L102^0.5)*VLOOKUP($D103,Averages!$H$113:$K$117,2,0),Proj_Rounding)</f>
        <v>19</v>
      </c>
      <c r="P103" s="6">
        <f>ROUND(EXP('Random Numbers'!M102)/2.5*Averages!$I102+(1-'Random Numbers'!M102^0.5)*VLOOKUP($D103,Averages!$H$113:$K$117,2,0),Proj_Rounding)</f>
        <v>17</v>
      </c>
      <c r="Q103" s="6">
        <f>ROUND(EXP('Random Numbers'!N102)/2.5*Averages!$I102+(1-'Random Numbers'!N102^0.5)*VLOOKUP($D103,Averages!$H$113:$K$117,2,0),Proj_Rounding)</f>
        <v>19</v>
      </c>
      <c r="R103" s="6">
        <f>ROUND(EXP('Random Numbers'!O102)/2.5*Averages!$I102+(1-'Random Numbers'!O102^0.5)*VLOOKUP($D103,Averages!$H$113:$K$117,2,0),Proj_Rounding)</f>
        <v>17</v>
      </c>
      <c r="S103" s="6">
        <f>ROUND(EXP('Random Numbers'!P102)/2.5*Averages!$I102+(1-'Random Numbers'!P102^0.5)*VLOOKUP($D103,Averages!$H$113:$K$117,2,0),Proj_Rounding)</f>
        <v>19</v>
      </c>
      <c r="T103" s="6">
        <f>ROUND(EXP('Random Numbers'!Q102)/2.5*Averages!$I102+(1-'Random Numbers'!Q102^0.5)*VLOOKUP($D103,Averages!$H$113:$K$117,2,0),Proj_Rounding)</f>
        <v>17</v>
      </c>
      <c r="U103" s="6">
        <f>ROUND(EXP('Random Numbers'!R102)/2.5*Averages!$I102+(1-'Random Numbers'!R102^0.5)*VLOOKUP($D103,Averages!$H$113:$K$117,2,0),Proj_Rounding)</f>
        <v>22</v>
      </c>
      <c r="V103" s="6">
        <f>ROUND(EXP('Random Numbers'!S102)/2.5*Averages!$I102+(1-'Random Numbers'!S102^0.5)*VLOOKUP($D103,Averages!$H$113:$K$117,2,0),Proj_Rounding)</f>
        <v>17</v>
      </c>
      <c r="W103" s="6">
        <f>ROUND(EXP('Random Numbers'!T102)/2.5*Averages!$I102+(1-'Random Numbers'!T102^0.5)*VLOOKUP($D103,Averages!$H$113:$K$117,2,0),Proj_Rounding)</f>
        <v>17</v>
      </c>
      <c r="X103" s="6">
        <f>ROUND(EXP('Random Numbers'!U102)/2.5*Averages!$I102+(1-'Random Numbers'!U102^0.5)*VLOOKUP($D103,Averages!$H$113:$K$117,2,0),Proj_Rounding)</f>
        <v>17</v>
      </c>
      <c r="Y103" s="6">
        <f>ROUND(EXP('Random Numbers'!V102)/2.5*Averages!$I102+(1-'Random Numbers'!V102^0.5)*VLOOKUP($D103,Averages!$H$113:$K$117,2,0),Proj_Rounding)</f>
        <v>17</v>
      </c>
      <c r="Z103" s="6">
        <f>ROUND(EXP('Random Numbers'!W102)/2.5*Averages!$I102+(1-'Random Numbers'!W102^0.5)*VLOOKUP($D103,Averages!$H$113:$K$117,2,0),Proj_Rounding)</f>
        <v>23</v>
      </c>
      <c r="AA103" s="6">
        <f>ROUND(EXP('Random Numbers'!X102)/2.5*Averages!$I102+(1-'Random Numbers'!X102^0.5)*VLOOKUP($D103,Averages!$H$113:$K$117,2,0),Proj_Rounding)</f>
        <v>17</v>
      </c>
      <c r="AB103" s="6">
        <f>ROUND(EXP('Random Numbers'!Y102)/2.5*Averages!$I102+(1-'Random Numbers'!Y102^0.5)*VLOOKUP($D103,Averages!$H$113:$K$117,2,0),Proj_Rounding)</f>
        <v>19</v>
      </c>
      <c r="AC103" s="49">
        <f>ROUND(EXP('Random Numbers'!Z102)/2.5*Averages!$I102+(1-'Random Numbers'!Z102^0.5)*VLOOKUP($D103,Averages!$H$113:$K$117,2,0),Proj_Rounding)</f>
        <v>17</v>
      </c>
      <c r="AD103" s="69">
        <f t="shared" si="1"/>
        <v>461</v>
      </c>
    </row>
    <row r="104" spans="2:30" ht="15" customHeight="1" x14ac:dyDescent="0.35">
      <c r="B104" s="32" t="s">
        <v>31</v>
      </c>
      <c r="C104" s="51" t="s">
        <v>132</v>
      </c>
      <c r="D104" s="6" t="s">
        <v>8</v>
      </c>
      <c r="E104" s="6">
        <f>ROUND(EXP('Random Numbers'!B103)/2.5*Averages!$I103+(1-'Random Numbers'!B103^0.5)*VLOOKUP($D104,Averages!$H$113:$K$117,2,0),Proj_Rounding)</f>
        <v>13</v>
      </c>
      <c r="F104" s="6">
        <f>ROUND(EXP('Random Numbers'!C103)/2.5*Averages!$I103+(1-'Random Numbers'!C103^0.5)*VLOOKUP($D104,Averages!$H$113:$K$117,2,0),Proj_Rounding)</f>
        <v>14</v>
      </c>
      <c r="G104" s="6">
        <f>ROUND(EXP('Random Numbers'!D103)/2.5*Averages!$I103+(1-'Random Numbers'!D103^0.5)*VLOOKUP($D104,Averages!$H$113:$K$117,2,0),Proj_Rounding)</f>
        <v>8</v>
      </c>
      <c r="H104" s="6">
        <f>ROUND(EXP('Random Numbers'!E103)/2.5*Averages!$I103+(1-'Random Numbers'!E103^0.5)*VLOOKUP($D104,Averages!$H$113:$K$117,2,0),Proj_Rounding)</f>
        <v>16</v>
      </c>
      <c r="I104" s="6">
        <f>ROUND(EXP('Random Numbers'!F103)/2.5*Averages!$I103+(1-'Random Numbers'!F103^0.5)*VLOOKUP($D104,Averages!$H$113:$K$117,2,0),Proj_Rounding)</f>
        <v>10</v>
      </c>
      <c r="J104" s="6">
        <f>ROUND(EXP('Random Numbers'!G103)/2.5*Averages!$I103+(1-'Random Numbers'!G103^0.5)*VLOOKUP($D104,Averages!$H$113:$K$117,2,0),Proj_Rounding)</f>
        <v>13</v>
      </c>
      <c r="K104" s="6">
        <f>ROUND(EXP('Random Numbers'!H103)/2.5*Averages!$I103+(1-'Random Numbers'!H103^0.5)*VLOOKUP($D104,Averages!$H$113:$K$117,2,0),Proj_Rounding)</f>
        <v>8</v>
      </c>
      <c r="L104" s="6">
        <f>ROUND(EXP('Random Numbers'!I103)/2.5*Averages!$I103+(1-'Random Numbers'!I103^0.5)*VLOOKUP($D104,Averages!$H$113:$K$117,2,0),Proj_Rounding)</f>
        <v>14</v>
      </c>
      <c r="M104" s="6">
        <f>ROUND(EXP('Random Numbers'!J103)/2.5*Averages!$I103+(1-'Random Numbers'!J103^0.5)*VLOOKUP($D104,Averages!$H$113:$K$117,2,0),Proj_Rounding)</f>
        <v>15</v>
      </c>
      <c r="N104" s="6">
        <f>ROUND(EXP('Random Numbers'!K103)/2.5*Averages!$I103+(1-'Random Numbers'!K103^0.5)*VLOOKUP($D104,Averages!$H$113:$K$117,2,0),Proj_Rounding)</f>
        <v>17</v>
      </c>
      <c r="O104" s="6">
        <f>ROUND(EXP('Random Numbers'!L103)/2.5*Averages!$I103+(1-'Random Numbers'!L103^0.5)*VLOOKUP($D104,Averages!$H$113:$K$117,2,0),Proj_Rounding)</f>
        <v>9</v>
      </c>
      <c r="P104" s="6">
        <f>ROUND(EXP('Random Numbers'!M103)/2.5*Averages!$I103+(1-'Random Numbers'!M103^0.5)*VLOOKUP($D104,Averages!$H$113:$K$117,2,0),Proj_Rounding)</f>
        <v>7</v>
      </c>
      <c r="Q104" s="6">
        <f>ROUND(EXP('Random Numbers'!N103)/2.5*Averages!$I103+(1-'Random Numbers'!N103^0.5)*VLOOKUP($D104,Averages!$H$113:$K$117,2,0),Proj_Rounding)</f>
        <v>11</v>
      </c>
      <c r="R104" s="6">
        <f>ROUND(EXP('Random Numbers'!O103)/2.5*Averages!$I103+(1-'Random Numbers'!O103^0.5)*VLOOKUP($D104,Averages!$H$113:$K$117,2,0),Proj_Rounding)</f>
        <v>8</v>
      </c>
      <c r="S104" s="6">
        <f>ROUND(EXP('Random Numbers'!P103)/2.5*Averages!$I103+(1-'Random Numbers'!P103^0.5)*VLOOKUP($D104,Averages!$H$113:$K$117,2,0),Proj_Rounding)</f>
        <v>9</v>
      </c>
      <c r="T104" s="6">
        <f>ROUND(EXP('Random Numbers'!Q103)/2.5*Averages!$I103+(1-'Random Numbers'!Q103^0.5)*VLOOKUP($D104,Averages!$H$113:$K$117,2,0),Proj_Rounding)</f>
        <v>17</v>
      </c>
      <c r="U104" s="6">
        <f>ROUND(EXP('Random Numbers'!R103)/2.5*Averages!$I103+(1-'Random Numbers'!R103^0.5)*VLOOKUP($D104,Averages!$H$113:$K$117,2,0),Proj_Rounding)</f>
        <v>9</v>
      </c>
      <c r="V104" s="6">
        <f>ROUND(EXP('Random Numbers'!S103)/2.5*Averages!$I103+(1-'Random Numbers'!S103^0.5)*VLOOKUP($D104,Averages!$H$113:$K$117,2,0),Proj_Rounding)</f>
        <v>8</v>
      </c>
      <c r="W104" s="6">
        <f>ROUND(EXP('Random Numbers'!T103)/2.5*Averages!$I103+(1-'Random Numbers'!T103^0.5)*VLOOKUP($D104,Averages!$H$113:$K$117,2,0),Proj_Rounding)</f>
        <v>8</v>
      </c>
      <c r="X104" s="6">
        <f>ROUND(EXP('Random Numbers'!U103)/2.5*Averages!$I103+(1-'Random Numbers'!U103^0.5)*VLOOKUP($D104,Averages!$H$113:$K$117,2,0),Proj_Rounding)</f>
        <v>8</v>
      </c>
      <c r="Y104" s="6">
        <f>ROUND(EXP('Random Numbers'!V103)/2.5*Averages!$I103+(1-'Random Numbers'!V103^0.5)*VLOOKUP($D104,Averages!$H$113:$K$117,2,0),Proj_Rounding)</f>
        <v>19</v>
      </c>
      <c r="Z104" s="6">
        <f>ROUND(EXP('Random Numbers'!W103)/2.5*Averages!$I103+(1-'Random Numbers'!W103^0.5)*VLOOKUP($D104,Averages!$H$113:$K$117,2,0),Proj_Rounding)</f>
        <v>13</v>
      </c>
      <c r="AA104" s="6">
        <f>ROUND(EXP('Random Numbers'!X103)/2.5*Averages!$I103+(1-'Random Numbers'!X103^0.5)*VLOOKUP($D104,Averages!$H$113:$K$117,2,0),Proj_Rounding)</f>
        <v>13</v>
      </c>
      <c r="AB104" s="6">
        <f>ROUND(EXP('Random Numbers'!Y103)/2.5*Averages!$I103+(1-'Random Numbers'!Y103^0.5)*VLOOKUP($D104,Averages!$H$113:$K$117,2,0),Proj_Rounding)</f>
        <v>12</v>
      </c>
      <c r="AC104" s="49">
        <f>ROUND(EXP('Random Numbers'!Z103)/2.5*Averages!$I103+(1-'Random Numbers'!Z103^0.5)*VLOOKUP($D104,Averages!$H$113:$K$117,2,0),Proj_Rounding)</f>
        <v>8</v>
      </c>
      <c r="AD104" s="69">
        <f t="shared" si="1"/>
        <v>287</v>
      </c>
    </row>
    <row r="105" spans="2:30" ht="15" customHeight="1" x14ac:dyDescent="0.35">
      <c r="B105" s="32" t="s">
        <v>31</v>
      </c>
      <c r="C105" s="51" t="s">
        <v>133</v>
      </c>
      <c r="D105" s="6" t="s">
        <v>8</v>
      </c>
      <c r="E105" s="6">
        <f>ROUND(EXP('Random Numbers'!B104)/2.5*Averages!$I104+(1-'Random Numbers'!B104^0.5)*VLOOKUP($D105,Averages!$H$113:$K$117,2,0),Proj_Rounding)</f>
        <v>11</v>
      </c>
      <c r="F105" s="6">
        <f>ROUND(EXP('Random Numbers'!C104)/2.5*Averages!$I104+(1-'Random Numbers'!C104^0.5)*VLOOKUP($D105,Averages!$H$113:$K$117,2,0),Proj_Rounding)</f>
        <v>13</v>
      </c>
      <c r="G105" s="6">
        <f>ROUND(EXP('Random Numbers'!D104)/2.5*Averages!$I104+(1-'Random Numbers'!D104^0.5)*VLOOKUP($D105,Averages!$H$113:$K$117,2,0),Proj_Rounding)</f>
        <v>13</v>
      </c>
      <c r="H105" s="6">
        <f>ROUND(EXP('Random Numbers'!E104)/2.5*Averages!$I104+(1-'Random Numbers'!E104^0.5)*VLOOKUP($D105,Averages!$H$113:$K$117,2,0),Proj_Rounding)</f>
        <v>17</v>
      </c>
      <c r="I105" s="6">
        <f>ROUND(EXP('Random Numbers'!F104)/2.5*Averages!$I104+(1-'Random Numbers'!F104^0.5)*VLOOKUP($D105,Averages!$H$113:$K$117,2,0),Proj_Rounding)</f>
        <v>12</v>
      </c>
      <c r="J105" s="6">
        <f>ROUND(EXP('Random Numbers'!G104)/2.5*Averages!$I104+(1-'Random Numbers'!G104^0.5)*VLOOKUP($D105,Averages!$H$113:$K$117,2,0),Proj_Rounding)</f>
        <v>11</v>
      </c>
      <c r="K105" s="6">
        <f>ROUND(EXP('Random Numbers'!H104)/2.5*Averages!$I104+(1-'Random Numbers'!H104^0.5)*VLOOKUP($D105,Averages!$H$113:$K$117,2,0),Proj_Rounding)</f>
        <v>11</v>
      </c>
      <c r="L105" s="6">
        <f>ROUND(EXP('Random Numbers'!I104)/2.5*Averages!$I104+(1-'Random Numbers'!I104^0.5)*VLOOKUP($D105,Averages!$H$113:$K$117,2,0),Proj_Rounding)</f>
        <v>11</v>
      </c>
      <c r="M105" s="6">
        <f>ROUND(EXP('Random Numbers'!J104)/2.5*Averages!$I104+(1-'Random Numbers'!J104^0.5)*VLOOKUP($D105,Averages!$H$113:$K$117,2,0),Proj_Rounding)</f>
        <v>12</v>
      </c>
      <c r="N105" s="6">
        <f>ROUND(EXP('Random Numbers'!K104)/2.5*Averages!$I104+(1-'Random Numbers'!K104^0.5)*VLOOKUP($D105,Averages!$H$113:$K$117,2,0),Proj_Rounding)</f>
        <v>11</v>
      </c>
      <c r="O105" s="6">
        <f>ROUND(EXP('Random Numbers'!L104)/2.5*Averages!$I104+(1-'Random Numbers'!L104^0.5)*VLOOKUP($D105,Averages!$H$113:$K$117,2,0),Proj_Rounding)</f>
        <v>11</v>
      </c>
      <c r="P105" s="6">
        <f>ROUND(EXP('Random Numbers'!M104)/2.5*Averages!$I104+(1-'Random Numbers'!M104^0.5)*VLOOKUP($D105,Averages!$H$113:$K$117,2,0),Proj_Rounding)</f>
        <v>11</v>
      </c>
      <c r="Q105" s="6">
        <f>ROUND(EXP('Random Numbers'!N104)/2.5*Averages!$I104+(1-'Random Numbers'!N104^0.5)*VLOOKUP($D105,Averages!$H$113:$K$117,2,0),Proj_Rounding)</f>
        <v>11</v>
      </c>
      <c r="R105" s="6">
        <f>ROUND(EXP('Random Numbers'!O104)/2.5*Averages!$I104+(1-'Random Numbers'!O104^0.5)*VLOOKUP($D105,Averages!$H$113:$K$117,2,0),Proj_Rounding)</f>
        <v>13</v>
      </c>
      <c r="S105" s="6">
        <f>ROUND(EXP('Random Numbers'!P104)/2.5*Averages!$I104+(1-'Random Numbers'!P104^0.5)*VLOOKUP($D105,Averages!$H$113:$K$117,2,0),Proj_Rounding)</f>
        <v>11</v>
      </c>
      <c r="T105" s="6">
        <f>ROUND(EXP('Random Numbers'!Q104)/2.5*Averages!$I104+(1-'Random Numbers'!Q104^0.5)*VLOOKUP($D105,Averages!$H$113:$K$117,2,0),Proj_Rounding)</f>
        <v>11</v>
      </c>
      <c r="U105" s="6">
        <f>ROUND(EXP('Random Numbers'!R104)/2.5*Averages!$I104+(1-'Random Numbers'!R104^0.5)*VLOOKUP($D105,Averages!$H$113:$K$117,2,0),Proj_Rounding)</f>
        <v>13</v>
      </c>
      <c r="V105" s="6">
        <f>ROUND(EXP('Random Numbers'!S104)/2.5*Averages!$I104+(1-'Random Numbers'!S104^0.5)*VLOOKUP($D105,Averages!$H$113:$K$117,2,0),Proj_Rounding)</f>
        <v>12</v>
      </c>
      <c r="W105" s="6">
        <f>ROUND(EXP('Random Numbers'!T104)/2.5*Averages!$I104+(1-'Random Numbers'!T104^0.5)*VLOOKUP($D105,Averages!$H$113:$K$117,2,0),Proj_Rounding)</f>
        <v>13</v>
      </c>
      <c r="X105" s="6">
        <f>ROUND(EXP('Random Numbers'!U104)/2.5*Averages!$I104+(1-'Random Numbers'!U104^0.5)*VLOOKUP($D105,Averages!$H$113:$K$117,2,0),Proj_Rounding)</f>
        <v>13</v>
      </c>
      <c r="Y105" s="6">
        <f>ROUND(EXP('Random Numbers'!V104)/2.5*Averages!$I104+(1-'Random Numbers'!V104^0.5)*VLOOKUP($D105,Averages!$H$113:$K$117,2,0),Proj_Rounding)</f>
        <v>11</v>
      </c>
      <c r="Z105" s="6">
        <f>ROUND(EXP('Random Numbers'!W104)/2.5*Averages!$I104+(1-'Random Numbers'!W104^0.5)*VLOOKUP($D105,Averages!$H$113:$K$117,2,0),Proj_Rounding)</f>
        <v>12</v>
      </c>
      <c r="AA105" s="6">
        <f>ROUND(EXP('Random Numbers'!X104)/2.5*Averages!$I104+(1-'Random Numbers'!X104^0.5)*VLOOKUP($D105,Averages!$H$113:$K$117,2,0),Proj_Rounding)</f>
        <v>17</v>
      </c>
      <c r="AB105" s="6">
        <f>ROUND(EXP('Random Numbers'!Y104)/2.5*Averages!$I104+(1-'Random Numbers'!Y104^0.5)*VLOOKUP($D105,Averages!$H$113:$K$117,2,0),Proj_Rounding)</f>
        <v>14</v>
      </c>
      <c r="AC105" s="49">
        <f>ROUND(EXP('Random Numbers'!Z104)/2.5*Averages!$I104+(1-'Random Numbers'!Z104^0.5)*VLOOKUP($D105,Averages!$H$113:$K$117,2,0),Proj_Rounding)</f>
        <v>14</v>
      </c>
      <c r="AD105" s="69">
        <f t="shared" si="1"/>
        <v>309</v>
      </c>
    </row>
    <row r="106" spans="2:30" ht="15" customHeight="1" x14ac:dyDescent="0.35">
      <c r="B106" s="32" t="s">
        <v>31</v>
      </c>
      <c r="C106" s="51" t="s">
        <v>134</v>
      </c>
      <c r="D106" s="6" t="s">
        <v>8</v>
      </c>
      <c r="E106" s="6">
        <f>ROUND(EXP('Random Numbers'!B105)/2.5*Averages!$I105+(1-'Random Numbers'!B105^0.5)*VLOOKUP($D106,Averages!$H$113:$K$117,2,0),Proj_Rounding)</f>
        <v>12</v>
      </c>
      <c r="F106" s="6">
        <f>ROUND(EXP('Random Numbers'!C105)/2.5*Averages!$I105+(1-'Random Numbers'!C105^0.5)*VLOOKUP($D106,Averages!$H$113:$K$117,2,0),Proj_Rounding)</f>
        <v>12</v>
      </c>
      <c r="G106" s="6">
        <f>ROUND(EXP('Random Numbers'!D105)/2.5*Averages!$I105+(1-'Random Numbers'!D105^0.5)*VLOOKUP($D106,Averages!$H$113:$K$117,2,0),Proj_Rounding)</f>
        <v>13</v>
      </c>
      <c r="H106" s="6">
        <f>ROUND(EXP('Random Numbers'!E105)/2.5*Averages!$I105+(1-'Random Numbers'!E105^0.5)*VLOOKUP($D106,Averages!$H$113:$K$117,2,0),Proj_Rounding)</f>
        <v>14</v>
      </c>
      <c r="I106" s="6">
        <f>ROUND(EXP('Random Numbers'!F105)/2.5*Averages!$I105+(1-'Random Numbers'!F105^0.5)*VLOOKUP($D106,Averages!$H$113:$K$117,2,0),Proj_Rounding)</f>
        <v>13</v>
      </c>
      <c r="J106" s="6">
        <f>ROUND(EXP('Random Numbers'!G105)/2.5*Averages!$I105+(1-'Random Numbers'!G105^0.5)*VLOOKUP($D106,Averages!$H$113:$K$117,2,0),Proj_Rounding)</f>
        <v>12</v>
      </c>
      <c r="K106" s="6">
        <f>ROUND(EXP('Random Numbers'!H105)/2.5*Averages!$I105+(1-'Random Numbers'!H105^0.5)*VLOOKUP($D106,Averages!$H$113:$K$117,2,0),Proj_Rounding)</f>
        <v>16</v>
      </c>
      <c r="L106" s="6">
        <f>ROUND(EXP('Random Numbers'!I105)/2.5*Averages!$I105+(1-'Random Numbers'!I105^0.5)*VLOOKUP($D106,Averages!$H$113:$K$117,2,0),Proj_Rounding)</f>
        <v>14</v>
      </c>
      <c r="M106" s="6">
        <f>ROUND(EXP('Random Numbers'!J105)/2.5*Averages!$I105+(1-'Random Numbers'!J105^0.5)*VLOOKUP($D106,Averages!$H$113:$K$117,2,0),Proj_Rounding)</f>
        <v>12</v>
      </c>
      <c r="N106" s="6">
        <f>ROUND(EXP('Random Numbers'!K105)/2.5*Averages!$I105+(1-'Random Numbers'!K105^0.5)*VLOOKUP($D106,Averages!$H$113:$K$117,2,0),Proj_Rounding)</f>
        <v>16</v>
      </c>
      <c r="O106" s="6">
        <f>ROUND(EXP('Random Numbers'!L105)/2.5*Averages!$I105+(1-'Random Numbers'!L105^0.5)*VLOOKUP($D106,Averages!$H$113:$K$117,2,0),Proj_Rounding)</f>
        <v>12</v>
      </c>
      <c r="P106" s="6">
        <f>ROUND(EXP('Random Numbers'!M105)/2.5*Averages!$I105+(1-'Random Numbers'!M105^0.5)*VLOOKUP($D106,Averages!$H$113:$K$117,2,0),Proj_Rounding)</f>
        <v>12</v>
      </c>
      <c r="Q106" s="6">
        <f>ROUND(EXP('Random Numbers'!N105)/2.5*Averages!$I105+(1-'Random Numbers'!N105^0.5)*VLOOKUP($D106,Averages!$H$113:$K$117,2,0),Proj_Rounding)</f>
        <v>12</v>
      </c>
      <c r="R106" s="6">
        <f>ROUND(EXP('Random Numbers'!O105)/2.5*Averages!$I105+(1-'Random Numbers'!O105^0.5)*VLOOKUP($D106,Averages!$H$113:$K$117,2,0),Proj_Rounding)</f>
        <v>13</v>
      </c>
      <c r="S106" s="6">
        <f>ROUND(EXP('Random Numbers'!P105)/2.5*Averages!$I105+(1-'Random Numbers'!P105^0.5)*VLOOKUP($D106,Averages!$H$113:$K$117,2,0),Proj_Rounding)</f>
        <v>13</v>
      </c>
      <c r="T106" s="6">
        <f>ROUND(EXP('Random Numbers'!Q105)/2.5*Averages!$I105+(1-'Random Numbers'!Q105^0.5)*VLOOKUP($D106,Averages!$H$113:$K$117,2,0),Proj_Rounding)</f>
        <v>12</v>
      </c>
      <c r="U106" s="6">
        <f>ROUND(EXP('Random Numbers'!R105)/2.5*Averages!$I105+(1-'Random Numbers'!R105^0.5)*VLOOKUP($D106,Averages!$H$113:$K$117,2,0),Proj_Rounding)</f>
        <v>15</v>
      </c>
      <c r="V106" s="6">
        <f>ROUND(EXP('Random Numbers'!S105)/2.5*Averages!$I105+(1-'Random Numbers'!S105^0.5)*VLOOKUP($D106,Averages!$H$113:$K$117,2,0),Proj_Rounding)</f>
        <v>12</v>
      </c>
      <c r="W106" s="6">
        <f>ROUND(EXP('Random Numbers'!T105)/2.5*Averages!$I105+(1-'Random Numbers'!T105^0.5)*VLOOKUP($D106,Averages!$H$113:$K$117,2,0),Proj_Rounding)</f>
        <v>17</v>
      </c>
      <c r="X106" s="6">
        <f>ROUND(EXP('Random Numbers'!U105)/2.5*Averages!$I105+(1-'Random Numbers'!U105^0.5)*VLOOKUP($D106,Averages!$H$113:$K$117,2,0),Proj_Rounding)</f>
        <v>12</v>
      </c>
      <c r="Y106" s="6">
        <f>ROUND(EXP('Random Numbers'!V105)/2.5*Averages!$I105+(1-'Random Numbers'!V105^0.5)*VLOOKUP($D106,Averages!$H$113:$K$117,2,0),Proj_Rounding)</f>
        <v>14</v>
      </c>
      <c r="Z106" s="6">
        <f>ROUND(EXP('Random Numbers'!W105)/2.5*Averages!$I105+(1-'Random Numbers'!W105^0.5)*VLOOKUP($D106,Averages!$H$113:$K$117,2,0),Proj_Rounding)</f>
        <v>22</v>
      </c>
      <c r="AA106" s="6">
        <f>ROUND(EXP('Random Numbers'!X105)/2.5*Averages!$I105+(1-'Random Numbers'!X105^0.5)*VLOOKUP($D106,Averages!$H$113:$K$117,2,0),Proj_Rounding)</f>
        <v>15</v>
      </c>
      <c r="AB106" s="6">
        <f>ROUND(EXP('Random Numbers'!Y105)/2.5*Averages!$I105+(1-'Random Numbers'!Y105^0.5)*VLOOKUP($D106,Averages!$H$113:$K$117,2,0),Proj_Rounding)</f>
        <v>12</v>
      </c>
      <c r="AC106" s="49">
        <f>ROUND(EXP('Random Numbers'!Z105)/2.5*Averages!$I105+(1-'Random Numbers'!Z105^0.5)*VLOOKUP($D106,Averages!$H$113:$K$117,2,0),Proj_Rounding)</f>
        <v>13</v>
      </c>
      <c r="AD106" s="69">
        <f t="shared" si="1"/>
        <v>340</v>
      </c>
    </row>
    <row r="107" spans="2:30" ht="15" customHeight="1" x14ac:dyDescent="0.35">
      <c r="B107" s="32" t="s">
        <v>31</v>
      </c>
      <c r="C107" s="51" t="s">
        <v>135</v>
      </c>
      <c r="D107" s="6" t="s">
        <v>9</v>
      </c>
      <c r="E107" s="6">
        <f>ROUND(EXP('Random Numbers'!B106)/2.5*Averages!$I106+(1-'Random Numbers'!B106^0.5)*VLOOKUP($D107,Averages!$H$113:$K$117,2,0),Proj_Rounding)</f>
        <v>75</v>
      </c>
      <c r="F107" s="6">
        <f>ROUND(EXP('Random Numbers'!C106)/2.5*Averages!$I106+(1-'Random Numbers'!C106^0.5)*VLOOKUP($D107,Averages!$H$113:$K$117,2,0),Proj_Rounding)</f>
        <v>66</v>
      </c>
      <c r="G107" s="6">
        <f>ROUND(EXP('Random Numbers'!D106)/2.5*Averages!$I106+(1-'Random Numbers'!D106^0.5)*VLOOKUP($D107,Averages!$H$113:$K$117,2,0),Proj_Rounding)</f>
        <v>62</v>
      </c>
      <c r="H107" s="6">
        <f>ROUND(EXP('Random Numbers'!E106)/2.5*Averages!$I106+(1-'Random Numbers'!E106^0.5)*VLOOKUP($D107,Averages!$H$113:$K$117,2,0),Proj_Rounding)</f>
        <v>69</v>
      </c>
      <c r="I107" s="6">
        <f>ROUND(EXP('Random Numbers'!F106)/2.5*Averages!$I106+(1-'Random Numbers'!F106^0.5)*VLOOKUP($D107,Averages!$H$113:$K$117,2,0),Proj_Rounding)</f>
        <v>69</v>
      </c>
      <c r="J107" s="6">
        <f>ROUND(EXP('Random Numbers'!G106)/2.5*Averages!$I106+(1-'Random Numbers'!G106^0.5)*VLOOKUP($D107,Averages!$H$113:$K$117,2,0),Proj_Rounding)</f>
        <v>73</v>
      </c>
      <c r="K107" s="6">
        <f>ROUND(EXP('Random Numbers'!H106)/2.5*Averages!$I106+(1-'Random Numbers'!H106^0.5)*VLOOKUP($D107,Averages!$H$113:$K$117,2,0),Proj_Rounding)</f>
        <v>68</v>
      </c>
      <c r="L107" s="6">
        <f>ROUND(EXP('Random Numbers'!I106)/2.5*Averages!$I106+(1-'Random Numbers'!I106^0.5)*VLOOKUP($D107,Averages!$H$113:$K$117,2,0),Proj_Rounding)</f>
        <v>61</v>
      </c>
      <c r="M107" s="6">
        <f>ROUND(EXP('Random Numbers'!J106)/2.5*Averages!$I106+(1-'Random Numbers'!J106^0.5)*VLOOKUP($D107,Averages!$H$113:$K$117,2,0),Proj_Rounding)</f>
        <v>71</v>
      </c>
      <c r="N107" s="6">
        <f>ROUND(EXP('Random Numbers'!K106)/2.5*Averages!$I106+(1-'Random Numbers'!K106^0.5)*VLOOKUP($D107,Averages!$H$113:$K$117,2,0),Proj_Rounding)</f>
        <v>72</v>
      </c>
      <c r="O107" s="6">
        <f>ROUND(EXP('Random Numbers'!L106)/2.5*Averages!$I106+(1-'Random Numbers'!L106^0.5)*VLOOKUP($D107,Averages!$H$113:$K$117,2,0),Proj_Rounding)</f>
        <v>62</v>
      </c>
      <c r="P107" s="6">
        <f>ROUND(EXP('Random Numbers'!M106)/2.5*Averages!$I106+(1-'Random Numbers'!M106^0.5)*VLOOKUP($D107,Averages!$H$113:$K$117,2,0),Proj_Rounding)</f>
        <v>64</v>
      </c>
      <c r="Q107" s="6">
        <f>ROUND(EXP('Random Numbers'!N106)/2.5*Averages!$I106+(1-'Random Numbers'!N106^0.5)*VLOOKUP($D107,Averages!$H$113:$K$117,2,0),Proj_Rounding)</f>
        <v>73</v>
      </c>
      <c r="R107" s="6">
        <f>ROUND(EXP('Random Numbers'!O106)/2.5*Averages!$I106+(1-'Random Numbers'!O106^0.5)*VLOOKUP($D107,Averages!$H$113:$K$117,2,0),Proj_Rounding)</f>
        <v>61</v>
      </c>
      <c r="S107" s="6">
        <f>ROUND(EXP('Random Numbers'!P106)/2.5*Averages!$I106+(1-'Random Numbers'!P106^0.5)*VLOOKUP($D107,Averages!$H$113:$K$117,2,0),Proj_Rounding)</f>
        <v>73</v>
      </c>
      <c r="T107" s="6">
        <f>ROUND(EXP('Random Numbers'!Q106)/2.5*Averages!$I106+(1-'Random Numbers'!Q106^0.5)*VLOOKUP($D107,Averages!$H$113:$K$117,2,0),Proj_Rounding)</f>
        <v>62</v>
      </c>
      <c r="U107" s="6">
        <f>ROUND(EXP('Random Numbers'!R106)/2.5*Averages!$I106+(1-'Random Numbers'!R106^0.5)*VLOOKUP($D107,Averages!$H$113:$K$117,2,0),Proj_Rounding)</f>
        <v>61</v>
      </c>
      <c r="V107" s="6">
        <f>ROUND(EXP('Random Numbers'!S106)/2.5*Averages!$I106+(1-'Random Numbers'!S106^0.5)*VLOOKUP($D107,Averages!$H$113:$K$117,2,0),Proj_Rounding)</f>
        <v>61</v>
      </c>
      <c r="W107" s="6">
        <f>ROUND(EXP('Random Numbers'!T106)/2.5*Averages!$I106+(1-'Random Numbers'!T106^0.5)*VLOOKUP($D107,Averages!$H$113:$K$117,2,0),Proj_Rounding)</f>
        <v>61</v>
      </c>
      <c r="X107" s="6">
        <f>ROUND(EXP('Random Numbers'!U106)/2.5*Averages!$I106+(1-'Random Numbers'!U106^0.5)*VLOOKUP($D107,Averages!$H$113:$K$117,2,0),Proj_Rounding)</f>
        <v>62</v>
      </c>
      <c r="Y107" s="6">
        <f>ROUND(EXP('Random Numbers'!V106)/2.5*Averages!$I106+(1-'Random Numbers'!V106^0.5)*VLOOKUP($D107,Averages!$H$113:$K$117,2,0),Proj_Rounding)</f>
        <v>73</v>
      </c>
      <c r="Z107" s="6">
        <f>ROUND(EXP('Random Numbers'!W106)/2.5*Averages!$I106+(1-'Random Numbers'!W106^0.5)*VLOOKUP($D107,Averages!$H$113:$K$117,2,0),Proj_Rounding)</f>
        <v>71</v>
      </c>
      <c r="AA107" s="6">
        <f>ROUND(EXP('Random Numbers'!X106)/2.5*Averages!$I106+(1-'Random Numbers'!X106^0.5)*VLOOKUP($D107,Averages!$H$113:$K$117,2,0),Proj_Rounding)</f>
        <v>62</v>
      </c>
      <c r="AB107" s="6">
        <f>ROUND(EXP('Random Numbers'!Y106)/2.5*Averages!$I106+(1-'Random Numbers'!Y106^0.5)*VLOOKUP($D107,Averages!$H$113:$K$117,2,0),Proj_Rounding)</f>
        <v>61</v>
      </c>
      <c r="AC107" s="49">
        <f>ROUND(EXP('Random Numbers'!Z106)/2.5*Averages!$I106+(1-'Random Numbers'!Z106^0.5)*VLOOKUP($D107,Averages!$H$113:$K$117,2,0),Proj_Rounding)</f>
        <v>64</v>
      </c>
      <c r="AD107" s="69">
        <f t="shared" si="1"/>
        <v>1657</v>
      </c>
    </row>
    <row r="108" spans="2:30" ht="15" customHeight="1" x14ac:dyDescent="0.35">
      <c r="B108" s="32" t="s">
        <v>31</v>
      </c>
      <c r="C108" s="51" t="s">
        <v>136</v>
      </c>
      <c r="D108" s="6" t="s">
        <v>9</v>
      </c>
      <c r="E108" s="6">
        <f>ROUND(EXP('Random Numbers'!B107)/2.5*Averages!$I107+(1-'Random Numbers'!B107^0.5)*VLOOKUP($D108,Averages!$H$113:$K$117,2,0),Proj_Rounding)</f>
        <v>53</v>
      </c>
      <c r="F108" s="6">
        <f>ROUND(EXP('Random Numbers'!C107)/2.5*Averages!$I107+(1-'Random Numbers'!C107^0.5)*VLOOKUP($D108,Averages!$H$113:$K$117,2,0),Proj_Rounding)</f>
        <v>50</v>
      </c>
      <c r="G108" s="6">
        <f>ROUND(EXP('Random Numbers'!D107)/2.5*Averages!$I107+(1-'Random Numbers'!D107^0.5)*VLOOKUP($D108,Averages!$H$113:$K$117,2,0),Proj_Rounding)</f>
        <v>50</v>
      </c>
      <c r="H108" s="6">
        <f>ROUND(EXP('Random Numbers'!E107)/2.5*Averages!$I107+(1-'Random Numbers'!E107^0.5)*VLOOKUP($D108,Averages!$H$113:$K$117,2,0),Proj_Rounding)</f>
        <v>50</v>
      </c>
      <c r="I108" s="6">
        <f>ROUND(EXP('Random Numbers'!F107)/2.5*Averages!$I107+(1-'Random Numbers'!F107^0.5)*VLOOKUP($D108,Averages!$H$113:$K$117,2,0),Proj_Rounding)</f>
        <v>50</v>
      </c>
      <c r="J108" s="6">
        <f>ROUND(EXP('Random Numbers'!G107)/2.5*Averages!$I107+(1-'Random Numbers'!G107^0.5)*VLOOKUP($D108,Averages!$H$113:$K$117,2,0),Proj_Rounding)</f>
        <v>50</v>
      </c>
      <c r="K108" s="6">
        <f>ROUND(EXP('Random Numbers'!H107)/2.5*Averages!$I107+(1-'Random Numbers'!H107^0.5)*VLOOKUP($D108,Averages!$H$113:$K$117,2,0),Proj_Rounding)</f>
        <v>51</v>
      </c>
      <c r="L108" s="6">
        <f>ROUND(EXP('Random Numbers'!I107)/2.5*Averages!$I107+(1-'Random Numbers'!I107^0.5)*VLOOKUP($D108,Averages!$H$113:$K$117,2,0),Proj_Rounding)</f>
        <v>50</v>
      </c>
      <c r="M108" s="6">
        <f>ROUND(EXP('Random Numbers'!J107)/2.5*Averages!$I107+(1-'Random Numbers'!J107^0.5)*VLOOKUP($D108,Averages!$H$113:$K$117,2,0),Proj_Rounding)</f>
        <v>50</v>
      </c>
      <c r="N108" s="6">
        <f>ROUND(EXP('Random Numbers'!K107)/2.5*Averages!$I107+(1-'Random Numbers'!K107^0.5)*VLOOKUP($D108,Averages!$H$113:$K$117,2,0),Proj_Rounding)</f>
        <v>54</v>
      </c>
      <c r="O108" s="6">
        <f>ROUND(EXP('Random Numbers'!L107)/2.5*Averages!$I107+(1-'Random Numbers'!L107^0.5)*VLOOKUP($D108,Averages!$H$113:$K$117,2,0),Proj_Rounding)</f>
        <v>51</v>
      </c>
      <c r="P108" s="6">
        <f>ROUND(EXP('Random Numbers'!M107)/2.5*Averages!$I107+(1-'Random Numbers'!M107^0.5)*VLOOKUP($D108,Averages!$H$113:$K$117,2,0),Proj_Rounding)</f>
        <v>58</v>
      </c>
      <c r="Q108" s="6">
        <f>ROUND(EXP('Random Numbers'!N107)/2.5*Averages!$I107+(1-'Random Numbers'!N107^0.5)*VLOOKUP($D108,Averages!$H$113:$K$117,2,0),Proj_Rounding)</f>
        <v>49</v>
      </c>
      <c r="R108" s="6">
        <f>ROUND(EXP('Random Numbers'!O107)/2.5*Averages!$I107+(1-'Random Numbers'!O107^0.5)*VLOOKUP($D108,Averages!$H$113:$K$117,2,0),Proj_Rounding)</f>
        <v>50</v>
      </c>
      <c r="S108" s="6">
        <f>ROUND(EXP('Random Numbers'!P107)/2.5*Averages!$I107+(1-'Random Numbers'!P107^0.5)*VLOOKUP($D108,Averages!$H$113:$K$117,2,0),Proj_Rounding)</f>
        <v>50</v>
      </c>
      <c r="T108" s="6">
        <f>ROUND(EXP('Random Numbers'!Q107)/2.5*Averages!$I107+(1-'Random Numbers'!Q107^0.5)*VLOOKUP($D108,Averages!$H$113:$K$117,2,0),Proj_Rounding)</f>
        <v>49</v>
      </c>
      <c r="U108" s="6">
        <f>ROUND(EXP('Random Numbers'!R107)/2.5*Averages!$I107+(1-'Random Numbers'!R107^0.5)*VLOOKUP($D108,Averages!$H$113:$K$117,2,0),Proj_Rounding)</f>
        <v>50</v>
      </c>
      <c r="V108" s="6">
        <f>ROUND(EXP('Random Numbers'!S107)/2.5*Averages!$I107+(1-'Random Numbers'!S107^0.5)*VLOOKUP($D108,Averages!$H$113:$K$117,2,0),Proj_Rounding)</f>
        <v>60</v>
      </c>
      <c r="W108" s="6">
        <f>ROUND(EXP('Random Numbers'!T107)/2.5*Averages!$I107+(1-'Random Numbers'!T107^0.5)*VLOOKUP($D108,Averages!$H$113:$K$117,2,0),Proj_Rounding)</f>
        <v>54</v>
      </c>
      <c r="X108" s="6">
        <f>ROUND(EXP('Random Numbers'!U107)/2.5*Averages!$I107+(1-'Random Numbers'!U107^0.5)*VLOOKUP($D108,Averages!$H$113:$K$117,2,0),Proj_Rounding)</f>
        <v>50</v>
      </c>
      <c r="Y108" s="6">
        <f>ROUND(EXP('Random Numbers'!V107)/2.5*Averages!$I107+(1-'Random Numbers'!V107^0.5)*VLOOKUP($D108,Averages!$H$113:$K$117,2,0),Proj_Rounding)</f>
        <v>51</v>
      </c>
      <c r="Z108" s="6">
        <f>ROUND(EXP('Random Numbers'!W107)/2.5*Averages!$I107+(1-'Random Numbers'!W107^0.5)*VLOOKUP($D108,Averages!$H$113:$K$117,2,0),Proj_Rounding)</f>
        <v>53</v>
      </c>
      <c r="AA108" s="6">
        <f>ROUND(EXP('Random Numbers'!X107)/2.5*Averages!$I107+(1-'Random Numbers'!X107^0.5)*VLOOKUP($D108,Averages!$H$113:$K$117,2,0),Proj_Rounding)</f>
        <v>50</v>
      </c>
      <c r="AB108" s="6">
        <f>ROUND(EXP('Random Numbers'!Y107)/2.5*Averages!$I107+(1-'Random Numbers'!Y107^0.5)*VLOOKUP($D108,Averages!$H$113:$K$117,2,0),Proj_Rounding)</f>
        <v>56</v>
      </c>
      <c r="AC108" s="49">
        <f>ROUND(EXP('Random Numbers'!Z107)/2.5*Averages!$I107+(1-'Random Numbers'!Z107^0.5)*VLOOKUP($D108,Averages!$H$113:$K$117,2,0),Proj_Rounding)</f>
        <v>54</v>
      </c>
      <c r="AD108" s="69">
        <f t="shared" si="1"/>
        <v>1293</v>
      </c>
    </row>
    <row r="109" spans="2:30" ht="15" customHeight="1" x14ac:dyDescent="0.35">
      <c r="B109" s="32" t="s">
        <v>31</v>
      </c>
      <c r="C109" s="51" t="s">
        <v>137</v>
      </c>
      <c r="D109" s="6" t="s">
        <v>9</v>
      </c>
      <c r="E109" s="6">
        <f>ROUND(EXP('Random Numbers'!B108)/2.5*Averages!$I108+(1-'Random Numbers'!B108^0.5)*VLOOKUP($D109,Averages!$H$113:$K$117,2,0),Proj_Rounding)</f>
        <v>56</v>
      </c>
      <c r="F109" s="6">
        <f>ROUND(EXP('Random Numbers'!C108)/2.5*Averages!$I108+(1-'Random Numbers'!C108^0.5)*VLOOKUP($D109,Averages!$H$113:$K$117,2,0),Proj_Rounding)</f>
        <v>56</v>
      </c>
      <c r="G109" s="6">
        <f>ROUND(EXP('Random Numbers'!D108)/2.5*Averages!$I108+(1-'Random Numbers'!D108^0.5)*VLOOKUP($D109,Averages!$H$113:$K$117,2,0),Proj_Rounding)</f>
        <v>55</v>
      </c>
      <c r="H109" s="6">
        <f>ROUND(EXP('Random Numbers'!E108)/2.5*Averages!$I108+(1-'Random Numbers'!E108^0.5)*VLOOKUP($D109,Averages!$H$113:$K$117,2,0),Proj_Rounding)</f>
        <v>56</v>
      </c>
      <c r="I109" s="6">
        <f>ROUND(EXP('Random Numbers'!F108)/2.5*Averages!$I108+(1-'Random Numbers'!F108^0.5)*VLOOKUP($D109,Averages!$H$113:$K$117,2,0),Proj_Rounding)</f>
        <v>56</v>
      </c>
      <c r="J109" s="6">
        <f>ROUND(EXP('Random Numbers'!G108)/2.5*Averages!$I108+(1-'Random Numbers'!G108^0.5)*VLOOKUP($D109,Averages!$H$113:$K$117,2,0),Proj_Rounding)</f>
        <v>59</v>
      </c>
      <c r="K109" s="6">
        <f>ROUND(EXP('Random Numbers'!H108)/2.5*Averages!$I108+(1-'Random Numbers'!H108^0.5)*VLOOKUP($D109,Averages!$H$113:$K$117,2,0),Proj_Rounding)</f>
        <v>60</v>
      </c>
      <c r="L109" s="6">
        <f>ROUND(EXP('Random Numbers'!I108)/2.5*Averages!$I108+(1-'Random Numbers'!I108^0.5)*VLOOKUP($D109,Averages!$H$113:$K$117,2,0),Proj_Rounding)</f>
        <v>62</v>
      </c>
      <c r="M109" s="6">
        <f>ROUND(EXP('Random Numbers'!J108)/2.5*Averages!$I108+(1-'Random Numbers'!J108^0.5)*VLOOKUP($D109,Averages!$H$113:$K$117,2,0),Proj_Rounding)</f>
        <v>56</v>
      </c>
      <c r="N109" s="6">
        <f>ROUND(EXP('Random Numbers'!K108)/2.5*Averages!$I108+(1-'Random Numbers'!K108^0.5)*VLOOKUP($D109,Averages!$H$113:$K$117,2,0),Proj_Rounding)</f>
        <v>57</v>
      </c>
      <c r="O109" s="6">
        <f>ROUND(EXP('Random Numbers'!L108)/2.5*Averages!$I108+(1-'Random Numbers'!L108^0.5)*VLOOKUP($D109,Averages!$H$113:$K$117,2,0),Proj_Rounding)</f>
        <v>55</v>
      </c>
      <c r="P109" s="6">
        <f>ROUND(EXP('Random Numbers'!M108)/2.5*Averages!$I108+(1-'Random Numbers'!M108^0.5)*VLOOKUP($D109,Averages!$H$113:$K$117,2,0),Proj_Rounding)</f>
        <v>61</v>
      </c>
      <c r="Q109" s="6">
        <f>ROUND(EXP('Random Numbers'!N108)/2.5*Averages!$I108+(1-'Random Numbers'!N108^0.5)*VLOOKUP($D109,Averages!$H$113:$K$117,2,0),Proj_Rounding)</f>
        <v>55</v>
      </c>
      <c r="R109" s="6">
        <f>ROUND(EXP('Random Numbers'!O108)/2.5*Averages!$I108+(1-'Random Numbers'!O108^0.5)*VLOOKUP($D109,Averages!$H$113:$K$117,2,0),Proj_Rounding)</f>
        <v>58</v>
      </c>
      <c r="S109" s="6">
        <f>ROUND(EXP('Random Numbers'!P108)/2.5*Averages!$I108+(1-'Random Numbers'!P108^0.5)*VLOOKUP($D109,Averages!$H$113:$K$117,2,0),Proj_Rounding)</f>
        <v>63</v>
      </c>
      <c r="T109" s="6">
        <f>ROUND(EXP('Random Numbers'!Q108)/2.5*Averages!$I108+(1-'Random Numbers'!Q108^0.5)*VLOOKUP($D109,Averages!$H$113:$K$117,2,0),Proj_Rounding)</f>
        <v>55</v>
      </c>
      <c r="U109" s="6">
        <f>ROUND(EXP('Random Numbers'!R108)/2.5*Averages!$I108+(1-'Random Numbers'!R108^0.5)*VLOOKUP($D109,Averages!$H$113:$K$117,2,0),Proj_Rounding)</f>
        <v>57</v>
      </c>
      <c r="V109" s="6">
        <f>ROUND(EXP('Random Numbers'!S108)/2.5*Averages!$I108+(1-'Random Numbers'!S108^0.5)*VLOOKUP($D109,Averages!$H$113:$K$117,2,0),Proj_Rounding)</f>
        <v>56</v>
      </c>
      <c r="W109" s="6">
        <f>ROUND(EXP('Random Numbers'!T108)/2.5*Averages!$I108+(1-'Random Numbers'!T108^0.5)*VLOOKUP($D109,Averages!$H$113:$K$117,2,0),Proj_Rounding)</f>
        <v>55</v>
      </c>
      <c r="X109" s="6">
        <f>ROUND(EXP('Random Numbers'!U108)/2.5*Averages!$I108+(1-'Random Numbers'!U108^0.5)*VLOOKUP($D109,Averages!$H$113:$K$117,2,0),Proj_Rounding)</f>
        <v>56</v>
      </c>
      <c r="Y109" s="6">
        <f>ROUND(EXP('Random Numbers'!V108)/2.5*Averages!$I108+(1-'Random Numbers'!V108^0.5)*VLOOKUP($D109,Averages!$H$113:$K$117,2,0),Proj_Rounding)</f>
        <v>62</v>
      </c>
      <c r="Z109" s="6">
        <f>ROUND(EXP('Random Numbers'!W108)/2.5*Averages!$I108+(1-'Random Numbers'!W108^0.5)*VLOOKUP($D109,Averages!$H$113:$K$117,2,0),Proj_Rounding)</f>
        <v>57</v>
      </c>
      <c r="AA109" s="6">
        <f>ROUND(EXP('Random Numbers'!X108)/2.5*Averages!$I108+(1-'Random Numbers'!X108^0.5)*VLOOKUP($D109,Averages!$H$113:$K$117,2,0),Proj_Rounding)</f>
        <v>57</v>
      </c>
      <c r="AB109" s="6">
        <f>ROUND(EXP('Random Numbers'!Y108)/2.5*Averages!$I108+(1-'Random Numbers'!Y108^0.5)*VLOOKUP($D109,Averages!$H$113:$K$117,2,0),Proj_Rounding)</f>
        <v>61</v>
      </c>
      <c r="AC109" s="49">
        <f>ROUND(EXP('Random Numbers'!Z108)/2.5*Averages!$I108+(1-'Random Numbers'!Z108^0.5)*VLOOKUP($D109,Averages!$H$113:$K$117,2,0),Proj_Rounding)</f>
        <v>63</v>
      </c>
      <c r="AD109" s="69">
        <f t="shared" si="1"/>
        <v>1444</v>
      </c>
    </row>
    <row r="110" spans="2:30" ht="15" customHeight="1" x14ac:dyDescent="0.35">
      <c r="B110" s="32" t="s">
        <v>31</v>
      </c>
      <c r="C110" s="51" t="s">
        <v>138</v>
      </c>
      <c r="D110" s="6" t="s">
        <v>9</v>
      </c>
      <c r="E110" s="6">
        <f>ROUND(EXP('Random Numbers'!B109)/2.5*Averages!$I109+(1-'Random Numbers'!B109^0.5)*VLOOKUP($D110,Averages!$H$113:$K$117,2,0),Proj_Rounding)</f>
        <v>62</v>
      </c>
      <c r="F110" s="6">
        <f>ROUND(EXP('Random Numbers'!C109)/2.5*Averages!$I109+(1-'Random Numbers'!C109^0.5)*VLOOKUP($D110,Averages!$H$113:$K$117,2,0),Proj_Rounding)</f>
        <v>72</v>
      </c>
      <c r="G110" s="6">
        <f>ROUND(EXP('Random Numbers'!D109)/2.5*Averages!$I109+(1-'Random Numbers'!D109^0.5)*VLOOKUP($D110,Averages!$H$113:$K$117,2,0),Proj_Rounding)</f>
        <v>65</v>
      </c>
      <c r="H110" s="6">
        <f>ROUND(EXP('Random Numbers'!E109)/2.5*Averages!$I109+(1-'Random Numbers'!E109^0.5)*VLOOKUP($D110,Averages!$H$113:$K$117,2,0),Proj_Rounding)</f>
        <v>65</v>
      </c>
      <c r="I110" s="6">
        <f>ROUND(EXP('Random Numbers'!F109)/2.5*Averages!$I109+(1-'Random Numbers'!F109^0.5)*VLOOKUP($D110,Averages!$H$113:$K$117,2,0),Proj_Rounding)</f>
        <v>66</v>
      </c>
      <c r="J110" s="6">
        <f>ROUND(EXP('Random Numbers'!G109)/2.5*Averages!$I109+(1-'Random Numbers'!G109^0.5)*VLOOKUP($D110,Averages!$H$113:$K$117,2,0),Proj_Rounding)</f>
        <v>62</v>
      </c>
      <c r="K110" s="6">
        <f>ROUND(EXP('Random Numbers'!H109)/2.5*Averages!$I109+(1-'Random Numbers'!H109^0.5)*VLOOKUP($D110,Averages!$H$113:$K$117,2,0),Proj_Rounding)</f>
        <v>61</v>
      </c>
      <c r="L110" s="6">
        <f>ROUND(EXP('Random Numbers'!I109)/2.5*Averages!$I109+(1-'Random Numbers'!I109^0.5)*VLOOKUP($D110,Averages!$H$113:$K$117,2,0),Proj_Rounding)</f>
        <v>63</v>
      </c>
      <c r="M110" s="6">
        <f>ROUND(EXP('Random Numbers'!J109)/2.5*Averages!$I109+(1-'Random Numbers'!J109^0.5)*VLOOKUP($D110,Averages!$H$113:$K$117,2,0),Proj_Rounding)</f>
        <v>62</v>
      </c>
      <c r="N110" s="6">
        <f>ROUND(EXP('Random Numbers'!K109)/2.5*Averages!$I109+(1-'Random Numbers'!K109^0.5)*VLOOKUP($D110,Averages!$H$113:$K$117,2,0),Proj_Rounding)</f>
        <v>71</v>
      </c>
      <c r="O110" s="6">
        <f>ROUND(EXP('Random Numbers'!L109)/2.5*Averages!$I109+(1-'Random Numbers'!L109^0.5)*VLOOKUP($D110,Averages!$H$113:$K$117,2,0),Proj_Rounding)</f>
        <v>72</v>
      </c>
      <c r="P110" s="6">
        <f>ROUND(EXP('Random Numbers'!M109)/2.5*Averages!$I109+(1-'Random Numbers'!M109^0.5)*VLOOKUP($D110,Averages!$H$113:$K$117,2,0),Proj_Rounding)</f>
        <v>61</v>
      </c>
      <c r="Q110" s="6">
        <f>ROUND(EXP('Random Numbers'!N109)/2.5*Averages!$I109+(1-'Random Numbers'!N109^0.5)*VLOOKUP($D110,Averages!$H$113:$K$117,2,0),Proj_Rounding)</f>
        <v>70</v>
      </c>
      <c r="R110" s="6">
        <f>ROUND(EXP('Random Numbers'!O109)/2.5*Averages!$I109+(1-'Random Numbers'!O109^0.5)*VLOOKUP($D110,Averages!$H$113:$K$117,2,0),Proj_Rounding)</f>
        <v>63</v>
      </c>
      <c r="S110" s="6">
        <f>ROUND(EXP('Random Numbers'!P109)/2.5*Averages!$I109+(1-'Random Numbers'!P109^0.5)*VLOOKUP($D110,Averages!$H$113:$K$117,2,0),Proj_Rounding)</f>
        <v>73</v>
      </c>
      <c r="T110" s="6">
        <f>ROUND(EXP('Random Numbers'!Q109)/2.5*Averages!$I109+(1-'Random Numbers'!Q109^0.5)*VLOOKUP($D110,Averages!$H$113:$K$117,2,0),Proj_Rounding)</f>
        <v>66</v>
      </c>
      <c r="U110" s="6">
        <f>ROUND(EXP('Random Numbers'!R109)/2.5*Averages!$I109+(1-'Random Numbers'!R109^0.5)*VLOOKUP($D110,Averages!$H$113:$K$117,2,0),Proj_Rounding)</f>
        <v>62</v>
      </c>
      <c r="V110" s="6">
        <f>ROUND(EXP('Random Numbers'!S109)/2.5*Averages!$I109+(1-'Random Numbers'!S109^0.5)*VLOOKUP($D110,Averages!$H$113:$K$117,2,0),Proj_Rounding)</f>
        <v>73</v>
      </c>
      <c r="W110" s="6">
        <f>ROUND(EXP('Random Numbers'!T109)/2.5*Averages!$I109+(1-'Random Numbers'!T109^0.5)*VLOOKUP($D110,Averages!$H$113:$K$117,2,0),Proj_Rounding)</f>
        <v>61</v>
      </c>
      <c r="X110" s="6">
        <f>ROUND(EXP('Random Numbers'!U109)/2.5*Averages!$I109+(1-'Random Numbers'!U109^0.5)*VLOOKUP($D110,Averages!$H$113:$K$117,2,0),Proj_Rounding)</f>
        <v>65</v>
      </c>
      <c r="Y110" s="6">
        <f>ROUND(EXP('Random Numbers'!V109)/2.5*Averages!$I109+(1-'Random Numbers'!V109^0.5)*VLOOKUP($D110,Averages!$H$113:$K$117,2,0),Proj_Rounding)</f>
        <v>61</v>
      </c>
      <c r="Z110" s="6">
        <f>ROUND(EXP('Random Numbers'!W109)/2.5*Averages!$I109+(1-'Random Numbers'!W109^0.5)*VLOOKUP($D110,Averages!$H$113:$K$117,2,0),Proj_Rounding)</f>
        <v>67</v>
      </c>
      <c r="AA110" s="6">
        <f>ROUND(EXP('Random Numbers'!X109)/2.5*Averages!$I109+(1-'Random Numbers'!X109^0.5)*VLOOKUP($D110,Averages!$H$113:$K$117,2,0),Proj_Rounding)</f>
        <v>65</v>
      </c>
      <c r="AB110" s="6">
        <f>ROUND(EXP('Random Numbers'!Y109)/2.5*Averages!$I109+(1-'Random Numbers'!Y109^0.5)*VLOOKUP($D110,Averages!$H$113:$K$117,2,0),Proj_Rounding)</f>
        <v>66</v>
      </c>
      <c r="AC110" s="49">
        <f>ROUND(EXP('Random Numbers'!Z109)/2.5*Averages!$I109+(1-'Random Numbers'!Z109^0.5)*VLOOKUP($D110,Averages!$H$113:$K$117,2,0),Proj_Rounding)</f>
        <v>69</v>
      </c>
      <c r="AD110" s="69">
        <f t="shared" si="1"/>
        <v>1643</v>
      </c>
    </row>
    <row r="111" spans="2:30" ht="15" customHeight="1" x14ac:dyDescent="0.35">
      <c r="B111" s="32" t="s">
        <v>31</v>
      </c>
      <c r="C111" s="51" t="s">
        <v>139</v>
      </c>
      <c r="D111" s="6" t="s">
        <v>10</v>
      </c>
      <c r="E111" s="6">
        <f>ROUND(EXP('Random Numbers'!B110)/2.5*Averages!$I110+(1-'Random Numbers'!B110^0.5)*VLOOKUP($D111,Averages!$H$113:$K$117,2,0),Proj_Rounding)</f>
        <v>37</v>
      </c>
      <c r="F111" s="6">
        <f>ROUND(EXP('Random Numbers'!C110)/2.5*Averages!$I110+(1-'Random Numbers'!C110^0.5)*VLOOKUP($D111,Averages!$H$113:$K$117,2,0),Proj_Rounding)</f>
        <v>38</v>
      </c>
      <c r="G111" s="6">
        <f>ROUND(EXP('Random Numbers'!D110)/2.5*Averages!$I110+(1-'Random Numbers'!D110^0.5)*VLOOKUP($D111,Averages!$H$113:$K$117,2,0),Proj_Rounding)</f>
        <v>41</v>
      </c>
      <c r="H111" s="6">
        <f>ROUND(EXP('Random Numbers'!E110)/2.5*Averages!$I110+(1-'Random Numbers'!E110^0.5)*VLOOKUP($D111,Averages!$H$113:$K$117,2,0),Proj_Rounding)</f>
        <v>38</v>
      </c>
      <c r="I111" s="6">
        <f>ROUND(EXP('Random Numbers'!F110)/2.5*Averages!$I110+(1-'Random Numbers'!F110^0.5)*VLOOKUP($D111,Averages!$H$113:$K$117,2,0),Proj_Rounding)</f>
        <v>39</v>
      </c>
      <c r="J111" s="6">
        <f>ROUND(EXP('Random Numbers'!G110)/2.5*Averages!$I110+(1-'Random Numbers'!G110^0.5)*VLOOKUP($D111,Averages!$H$113:$K$117,2,0),Proj_Rounding)</f>
        <v>37</v>
      </c>
      <c r="K111" s="6">
        <f>ROUND(EXP('Random Numbers'!H110)/2.5*Averages!$I110+(1-'Random Numbers'!H110^0.5)*VLOOKUP($D111,Averages!$H$113:$K$117,2,0),Proj_Rounding)</f>
        <v>44</v>
      </c>
      <c r="L111" s="6">
        <f>ROUND(EXP('Random Numbers'!I110)/2.5*Averages!$I110+(1-'Random Numbers'!I110^0.5)*VLOOKUP($D111,Averages!$H$113:$K$117,2,0),Proj_Rounding)</f>
        <v>40</v>
      </c>
      <c r="M111" s="6">
        <f>ROUND(EXP('Random Numbers'!J110)/2.5*Averages!$I110+(1-'Random Numbers'!J110^0.5)*VLOOKUP($D111,Averages!$H$113:$K$117,2,0),Proj_Rounding)</f>
        <v>39</v>
      </c>
      <c r="N111" s="6">
        <f>ROUND(EXP('Random Numbers'!K110)/2.5*Averages!$I110+(1-'Random Numbers'!K110^0.5)*VLOOKUP($D111,Averages!$H$113:$K$117,2,0),Proj_Rounding)</f>
        <v>44</v>
      </c>
      <c r="O111" s="6">
        <f>ROUND(EXP('Random Numbers'!L110)/2.5*Averages!$I110+(1-'Random Numbers'!L110^0.5)*VLOOKUP($D111,Averages!$H$113:$K$117,2,0),Proj_Rounding)</f>
        <v>44</v>
      </c>
      <c r="P111" s="6">
        <f>ROUND(EXP('Random Numbers'!M110)/2.5*Averages!$I110+(1-'Random Numbers'!M110^0.5)*VLOOKUP($D111,Averages!$H$113:$K$117,2,0),Proj_Rounding)</f>
        <v>39</v>
      </c>
      <c r="Q111" s="6">
        <f>ROUND(EXP('Random Numbers'!N110)/2.5*Averages!$I110+(1-'Random Numbers'!N110^0.5)*VLOOKUP($D111,Averages!$H$113:$K$117,2,0),Proj_Rounding)</f>
        <v>46</v>
      </c>
      <c r="R111" s="6">
        <f>ROUND(EXP('Random Numbers'!O110)/2.5*Averages!$I110+(1-'Random Numbers'!O110^0.5)*VLOOKUP($D111,Averages!$H$113:$K$117,2,0),Proj_Rounding)</f>
        <v>37</v>
      </c>
      <c r="S111" s="6">
        <f>ROUND(EXP('Random Numbers'!P110)/2.5*Averages!$I110+(1-'Random Numbers'!P110^0.5)*VLOOKUP($D111,Averages!$H$113:$K$117,2,0),Proj_Rounding)</f>
        <v>40</v>
      </c>
      <c r="T111" s="6">
        <f>ROUND(EXP('Random Numbers'!Q110)/2.5*Averages!$I110+(1-'Random Numbers'!Q110^0.5)*VLOOKUP($D111,Averages!$H$113:$K$117,2,0),Proj_Rounding)</f>
        <v>37</v>
      </c>
      <c r="U111" s="6">
        <f>ROUND(EXP('Random Numbers'!R110)/2.5*Averages!$I110+(1-'Random Numbers'!R110^0.5)*VLOOKUP($D111,Averages!$H$113:$K$117,2,0),Proj_Rounding)</f>
        <v>38</v>
      </c>
      <c r="V111" s="6">
        <f>ROUND(EXP('Random Numbers'!S110)/2.5*Averages!$I110+(1-'Random Numbers'!S110^0.5)*VLOOKUP($D111,Averages!$H$113:$K$117,2,0),Proj_Rounding)</f>
        <v>43</v>
      </c>
      <c r="W111" s="6">
        <f>ROUND(EXP('Random Numbers'!T110)/2.5*Averages!$I110+(1-'Random Numbers'!T110^0.5)*VLOOKUP($D111,Averages!$H$113:$K$117,2,0),Proj_Rounding)</f>
        <v>43</v>
      </c>
      <c r="X111" s="6">
        <f>ROUND(EXP('Random Numbers'!U110)/2.5*Averages!$I110+(1-'Random Numbers'!U110^0.5)*VLOOKUP($D111,Averages!$H$113:$K$117,2,0),Proj_Rounding)</f>
        <v>39</v>
      </c>
      <c r="Y111" s="6">
        <f>ROUND(EXP('Random Numbers'!V110)/2.5*Averages!$I110+(1-'Random Numbers'!V110^0.5)*VLOOKUP($D111,Averages!$H$113:$K$117,2,0),Proj_Rounding)</f>
        <v>38</v>
      </c>
      <c r="Z111" s="6">
        <f>ROUND(EXP('Random Numbers'!W110)/2.5*Averages!$I110+(1-'Random Numbers'!W110^0.5)*VLOOKUP($D111,Averages!$H$113:$K$117,2,0),Proj_Rounding)</f>
        <v>44</v>
      </c>
      <c r="AA111" s="6">
        <f>ROUND(EXP('Random Numbers'!X110)/2.5*Averages!$I110+(1-'Random Numbers'!X110^0.5)*VLOOKUP($D111,Averages!$H$113:$K$117,2,0),Proj_Rounding)</f>
        <v>40</v>
      </c>
      <c r="AB111" s="6">
        <f>ROUND(EXP('Random Numbers'!Y110)/2.5*Averages!$I110+(1-'Random Numbers'!Y110^0.5)*VLOOKUP($D111,Averages!$H$113:$K$117,2,0),Proj_Rounding)</f>
        <v>39</v>
      </c>
      <c r="AC111" s="49">
        <f>ROUND(EXP('Random Numbers'!Z110)/2.5*Averages!$I110+(1-'Random Numbers'!Z110^0.5)*VLOOKUP($D111,Averages!$H$113:$K$117,2,0),Proj_Rounding)</f>
        <v>41</v>
      </c>
      <c r="AD111" s="69">
        <f t="shared" si="1"/>
        <v>1005</v>
      </c>
    </row>
    <row r="112" spans="2:30" ht="15" customHeight="1" x14ac:dyDescent="0.35">
      <c r="B112" s="32" t="s">
        <v>31</v>
      </c>
      <c r="C112" s="51" t="s">
        <v>140</v>
      </c>
      <c r="D112" s="6" t="s">
        <v>11</v>
      </c>
      <c r="E112" s="6">
        <f>ROUND(EXP('Random Numbers'!B111)/2.5*Averages!$I111+(1-'Random Numbers'!B111^0.5)*VLOOKUP($D112,Averages!$H$113:$K$117,2,0),Proj_Rounding)</f>
        <v>37</v>
      </c>
      <c r="F112" s="6">
        <f>ROUND(EXP('Random Numbers'!C111)/2.5*Averages!$I111+(1-'Random Numbers'!C111^0.5)*VLOOKUP($D112,Averages!$H$113:$K$117,2,0),Proj_Rounding)</f>
        <v>30</v>
      </c>
      <c r="G112" s="6">
        <f>ROUND(EXP('Random Numbers'!D111)/2.5*Averages!$I111+(1-'Random Numbers'!D111^0.5)*VLOOKUP($D112,Averages!$H$113:$K$117,2,0),Proj_Rounding)</f>
        <v>29</v>
      </c>
      <c r="H112" s="6">
        <f>ROUND(EXP('Random Numbers'!E111)/2.5*Averages!$I111+(1-'Random Numbers'!E111^0.5)*VLOOKUP($D112,Averages!$H$113:$K$117,2,0),Proj_Rounding)</f>
        <v>32</v>
      </c>
      <c r="I112" s="6">
        <f>ROUND(EXP('Random Numbers'!F111)/2.5*Averages!$I111+(1-'Random Numbers'!F111^0.5)*VLOOKUP($D112,Averages!$H$113:$K$117,2,0),Proj_Rounding)</f>
        <v>28</v>
      </c>
      <c r="J112" s="6">
        <f>ROUND(EXP('Random Numbers'!G111)/2.5*Averages!$I111+(1-'Random Numbers'!G111^0.5)*VLOOKUP($D112,Averages!$H$113:$K$117,2,0),Proj_Rounding)</f>
        <v>31</v>
      </c>
      <c r="K112" s="6">
        <f>ROUND(EXP('Random Numbers'!H111)/2.5*Averages!$I111+(1-'Random Numbers'!H111^0.5)*VLOOKUP($D112,Averages!$H$113:$K$117,2,0),Proj_Rounding)</f>
        <v>29</v>
      </c>
      <c r="L112" s="6">
        <f>ROUND(EXP('Random Numbers'!I111)/2.5*Averages!$I111+(1-'Random Numbers'!I111^0.5)*VLOOKUP($D112,Averages!$H$113:$K$117,2,0),Proj_Rounding)</f>
        <v>32</v>
      </c>
      <c r="M112" s="6">
        <f>ROUND(EXP('Random Numbers'!J111)/2.5*Averages!$I111+(1-'Random Numbers'!J111^0.5)*VLOOKUP($D112,Averages!$H$113:$K$117,2,0),Proj_Rounding)</f>
        <v>29</v>
      </c>
      <c r="N112" s="6">
        <f>ROUND(EXP('Random Numbers'!K111)/2.5*Averages!$I111+(1-'Random Numbers'!K111^0.5)*VLOOKUP($D112,Averages!$H$113:$K$117,2,0),Proj_Rounding)</f>
        <v>29</v>
      </c>
      <c r="O112" s="6">
        <f>ROUND(EXP('Random Numbers'!L111)/2.5*Averages!$I111+(1-'Random Numbers'!L111^0.5)*VLOOKUP($D112,Averages!$H$113:$K$117,2,0),Proj_Rounding)</f>
        <v>30</v>
      </c>
      <c r="P112" s="6">
        <f>ROUND(EXP('Random Numbers'!M111)/2.5*Averages!$I111+(1-'Random Numbers'!M111^0.5)*VLOOKUP($D112,Averages!$H$113:$K$117,2,0),Proj_Rounding)</f>
        <v>28</v>
      </c>
      <c r="Q112" s="6">
        <f>ROUND(EXP('Random Numbers'!N111)/2.5*Averages!$I111+(1-'Random Numbers'!N111^0.5)*VLOOKUP($D112,Averages!$H$113:$K$117,2,0),Proj_Rounding)</f>
        <v>28</v>
      </c>
      <c r="R112" s="6">
        <f>ROUND(EXP('Random Numbers'!O111)/2.5*Averages!$I111+(1-'Random Numbers'!O111^0.5)*VLOOKUP($D112,Averages!$H$113:$K$117,2,0),Proj_Rounding)</f>
        <v>29</v>
      </c>
      <c r="S112" s="6">
        <f>ROUND(EXP('Random Numbers'!P111)/2.5*Averages!$I111+(1-'Random Numbers'!P111^0.5)*VLOOKUP($D112,Averages!$H$113:$K$117,2,0),Proj_Rounding)</f>
        <v>31</v>
      </c>
      <c r="T112" s="6">
        <f>ROUND(EXP('Random Numbers'!Q111)/2.5*Averages!$I111+(1-'Random Numbers'!Q111^0.5)*VLOOKUP($D112,Averages!$H$113:$K$117,2,0),Proj_Rounding)</f>
        <v>32</v>
      </c>
      <c r="U112" s="6">
        <f>ROUND(EXP('Random Numbers'!R111)/2.5*Averages!$I111+(1-'Random Numbers'!R111^0.5)*VLOOKUP($D112,Averages!$H$113:$K$117,2,0),Proj_Rounding)</f>
        <v>29</v>
      </c>
      <c r="V112" s="6">
        <f>ROUND(EXP('Random Numbers'!S111)/2.5*Averages!$I111+(1-'Random Numbers'!S111^0.5)*VLOOKUP($D112,Averages!$H$113:$K$117,2,0),Proj_Rounding)</f>
        <v>28</v>
      </c>
      <c r="W112" s="6">
        <f>ROUND(EXP('Random Numbers'!T111)/2.5*Averages!$I111+(1-'Random Numbers'!T111^0.5)*VLOOKUP($D112,Averages!$H$113:$K$117,2,0),Proj_Rounding)</f>
        <v>35</v>
      </c>
      <c r="X112" s="6">
        <f>ROUND(EXP('Random Numbers'!U111)/2.5*Averages!$I111+(1-'Random Numbers'!U111^0.5)*VLOOKUP($D112,Averages!$H$113:$K$117,2,0),Proj_Rounding)</f>
        <v>35</v>
      </c>
      <c r="Y112" s="6">
        <f>ROUND(EXP('Random Numbers'!V111)/2.5*Averages!$I111+(1-'Random Numbers'!V111^0.5)*VLOOKUP($D112,Averages!$H$113:$K$117,2,0),Proj_Rounding)</f>
        <v>29</v>
      </c>
      <c r="Z112" s="6">
        <f>ROUND(EXP('Random Numbers'!W111)/2.5*Averages!$I111+(1-'Random Numbers'!W111^0.5)*VLOOKUP($D112,Averages!$H$113:$K$117,2,0),Proj_Rounding)</f>
        <v>28</v>
      </c>
      <c r="AA112" s="6">
        <f>ROUND(EXP('Random Numbers'!X111)/2.5*Averages!$I111+(1-'Random Numbers'!X111^0.5)*VLOOKUP($D112,Averages!$H$113:$K$117,2,0),Proj_Rounding)</f>
        <v>30</v>
      </c>
      <c r="AB112" s="6">
        <f>ROUND(EXP('Random Numbers'!Y111)/2.5*Averages!$I111+(1-'Random Numbers'!Y111^0.5)*VLOOKUP($D112,Averages!$H$113:$K$117,2,0),Proj_Rounding)</f>
        <v>28</v>
      </c>
      <c r="AC112" s="49">
        <f>ROUND(EXP('Random Numbers'!Z111)/2.5*Averages!$I111+(1-'Random Numbers'!Z111^0.5)*VLOOKUP($D112,Averages!$H$113:$K$117,2,0),Proj_Rounding)</f>
        <v>29</v>
      </c>
      <c r="AD112" s="69">
        <f t="shared" si="1"/>
        <v>755</v>
      </c>
    </row>
    <row r="113" spans="2:30" ht="15" customHeight="1" x14ac:dyDescent="0.35">
      <c r="B113" s="33" t="s">
        <v>31</v>
      </c>
      <c r="C113" s="52" t="s">
        <v>141</v>
      </c>
      <c r="D113" s="34" t="s">
        <v>11</v>
      </c>
      <c r="E113" s="34">
        <f>ROUND(EXP('Random Numbers'!B112)/2.5*Averages!$I112+(1-'Random Numbers'!B112^0.5)*VLOOKUP($D113,Averages!$H$113:$K$117,2,0),Proj_Rounding)</f>
        <v>35</v>
      </c>
      <c r="F113" s="34">
        <f>ROUND(EXP('Random Numbers'!C112)/2.5*Averages!$I112+(1-'Random Numbers'!C112^0.5)*VLOOKUP($D113,Averages!$H$113:$K$117,2,0),Proj_Rounding)</f>
        <v>34</v>
      </c>
      <c r="G113" s="34">
        <f>ROUND(EXP('Random Numbers'!D112)/2.5*Averages!$I112+(1-'Random Numbers'!D112^0.5)*VLOOKUP($D113,Averages!$H$113:$K$117,2,0),Proj_Rounding)</f>
        <v>33</v>
      </c>
      <c r="H113" s="34">
        <f>ROUND(EXP('Random Numbers'!E112)/2.5*Averages!$I112+(1-'Random Numbers'!E112^0.5)*VLOOKUP($D113,Averages!$H$113:$K$117,2,0),Proj_Rounding)</f>
        <v>34</v>
      </c>
      <c r="I113" s="34">
        <f>ROUND(EXP('Random Numbers'!F112)/2.5*Averages!$I112+(1-'Random Numbers'!F112^0.5)*VLOOKUP($D113,Averages!$H$113:$K$117,2,0),Proj_Rounding)</f>
        <v>37</v>
      </c>
      <c r="J113" s="34">
        <f>ROUND(EXP('Random Numbers'!G112)/2.5*Averages!$I112+(1-'Random Numbers'!G112^0.5)*VLOOKUP($D113,Averages!$H$113:$K$117,2,0),Proj_Rounding)</f>
        <v>41</v>
      </c>
      <c r="K113" s="34">
        <f>ROUND(EXP('Random Numbers'!H112)/2.5*Averages!$I112+(1-'Random Numbers'!H112^0.5)*VLOOKUP($D113,Averages!$H$113:$K$117,2,0),Proj_Rounding)</f>
        <v>38</v>
      </c>
      <c r="L113" s="34">
        <f>ROUND(EXP('Random Numbers'!I112)/2.5*Averages!$I112+(1-'Random Numbers'!I112^0.5)*VLOOKUP($D113,Averages!$H$113:$K$117,2,0),Proj_Rounding)</f>
        <v>34</v>
      </c>
      <c r="M113" s="34">
        <f>ROUND(EXP('Random Numbers'!J112)/2.5*Averages!$I112+(1-'Random Numbers'!J112^0.5)*VLOOKUP($D113,Averages!$H$113:$K$117,2,0),Proj_Rounding)</f>
        <v>39</v>
      </c>
      <c r="N113" s="34">
        <f>ROUND(EXP('Random Numbers'!K112)/2.5*Averages!$I112+(1-'Random Numbers'!K112^0.5)*VLOOKUP($D113,Averages!$H$113:$K$117,2,0),Proj_Rounding)</f>
        <v>34</v>
      </c>
      <c r="O113" s="34">
        <f>ROUND(EXP('Random Numbers'!L112)/2.5*Averages!$I112+(1-'Random Numbers'!L112^0.5)*VLOOKUP($D113,Averages!$H$113:$K$117,2,0),Proj_Rounding)</f>
        <v>34</v>
      </c>
      <c r="P113" s="34">
        <f>ROUND(EXP('Random Numbers'!M112)/2.5*Averages!$I112+(1-'Random Numbers'!M112^0.5)*VLOOKUP($D113,Averages!$H$113:$K$117,2,0),Proj_Rounding)</f>
        <v>37</v>
      </c>
      <c r="Q113" s="34">
        <f>ROUND(EXP('Random Numbers'!N112)/2.5*Averages!$I112+(1-'Random Numbers'!N112^0.5)*VLOOKUP($D113,Averages!$H$113:$K$117,2,0),Proj_Rounding)</f>
        <v>35</v>
      </c>
      <c r="R113" s="34">
        <f>ROUND(EXP('Random Numbers'!O112)/2.5*Averages!$I112+(1-'Random Numbers'!O112^0.5)*VLOOKUP($D113,Averages!$H$113:$K$117,2,0),Proj_Rounding)</f>
        <v>35</v>
      </c>
      <c r="S113" s="34">
        <f>ROUND(EXP('Random Numbers'!P112)/2.5*Averages!$I112+(1-'Random Numbers'!P112^0.5)*VLOOKUP($D113,Averages!$H$113:$K$117,2,0),Proj_Rounding)</f>
        <v>40</v>
      </c>
      <c r="T113" s="34">
        <f>ROUND(EXP('Random Numbers'!Q112)/2.5*Averages!$I112+(1-'Random Numbers'!Q112^0.5)*VLOOKUP($D113,Averages!$H$113:$K$117,2,0),Proj_Rounding)</f>
        <v>36</v>
      </c>
      <c r="U113" s="34">
        <f>ROUND(EXP('Random Numbers'!R112)/2.5*Averages!$I112+(1-'Random Numbers'!R112^0.5)*VLOOKUP($D113,Averages!$H$113:$K$117,2,0),Proj_Rounding)</f>
        <v>37</v>
      </c>
      <c r="V113" s="34">
        <f>ROUND(EXP('Random Numbers'!S112)/2.5*Averages!$I112+(1-'Random Numbers'!S112^0.5)*VLOOKUP($D113,Averages!$H$113:$K$117,2,0),Proj_Rounding)</f>
        <v>38</v>
      </c>
      <c r="W113" s="34">
        <f>ROUND(EXP('Random Numbers'!T112)/2.5*Averages!$I112+(1-'Random Numbers'!T112^0.5)*VLOOKUP($D113,Averages!$H$113:$K$117,2,0),Proj_Rounding)</f>
        <v>34</v>
      </c>
      <c r="X113" s="34">
        <f>ROUND(EXP('Random Numbers'!U112)/2.5*Averages!$I112+(1-'Random Numbers'!U112^0.5)*VLOOKUP($D113,Averages!$H$113:$K$117,2,0),Proj_Rounding)</f>
        <v>33</v>
      </c>
      <c r="Y113" s="34">
        <f>ROUND(EXP('Random Numbers'!V112)/2.5*Averages!$I112+(1-'Random Numbers'!V112^0.5)*VLOOKUP($D113,Averages!$H$113:$K$117,2,0),Proj_Rounding)</f>
        <v>35</v>
      </c>
      <c r="Z113" s="34">
        <f>ROUND(EXP('Random Numbers'!W112)/2.5*Averages!$I112+(1-'Random Numbers'!W112^0.5)*VLOOKUP($D113,Averages!$H$113:$K$117,2,0),Proj_Rounding)</f>
        <v>35</v>
      </c>
      <c r="AA113" s="34">
        <f>ROUND(EXP('Random Numbers'!X112)/2.5*Averages!$I112+(1-'Random Numbers'!X112^0.5)*VLOOKUP($D113,Averages!$H$113:$K$117,2,0),Proj_Rounding)</f>
        <v>33</v>
      </c>
      <c r="AB113" s="34">
        <f>ROUND(EXP('Random Numbers'!Y112)/2.5*Averages!$I112+(1-'Random Numbers'!Y112^0.5)*VLOOKUP($D113,Averages!$H$113:$K$117,2,0),Proj_Rounding)</f>
        <v>34</v>
      </c>
      <c r="AC113" s="50">
        <f>ROUND(EXP('Random Numbers'!Z112)/2.5*Averages!$I112+(1-'Random Numbers'!Z112^0.5)*VLOOKUP($D113,Averages!$H$113:$K$117,2,0),Proj_Rounding)</f>
        <v>33</v>
      </c>
      <c r="AD113" s="70">
        <f t="shared" si="1"/>
        <v>888</v>
      </c>
    </row>
  </sheetData>
  <dataValidations count="1">
    <dataValidation type="list" allowBlank="1" showInputMessage="1" showErrorMessage="1" sqref="D4:D113" xr:uid="{8A047923-C8C6-4C71-910A-07F89F568A02}">
      <formula1>"Bowler, Batsman, All-Rounder, Wicketkeeper"</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D1EF9-DDDD-483D-A983-B1E4D521490D}">
  <sheetPr>
    <tabColor theme="6" tint="0.39997558519241921"/>
  </sheetPr>
  <dimension ref="A1:AD113"/>
  <sheetViews>
    <sheetView showGridLines="0" zoomScale="90" zoomScaleNormal="90" workbookViewId="0">
      <pane xSplit="4" ySplit="3" topLeftCell="E4" activePane="bottomRight" state="frozen"/>
      <selection pane="topRight" activeCell="E1" sqref="E1"/>
      <selection pane="bottomLeft" activeCell="A4" sqref="A4"/>
      <selection pane="bottomRight" activeCell="E4" sqref="E4"/>
    </sheetView>
  </sheetViews>
  <sheetFormatPr defaultColWidth="8.81640625" defaultRowHeight="15" customHeight="1" x14ac:dyDescent="0.35"/>
  <cols>
    <col min="1" max="1" width="1" style="4" customWidth="1"/>
    <col min="2" max="2" width="8.81640625" style="5"/>
    <col min="3" max="3" width="18.7265625" style="5" bestFit="1" customWidth="1"/>
    <col min="4" max="4" width="13.453125" style="5" bestFit="1" customWidth="1"/>
    <col min="5" max="5" width="11.7265625" style="5" bestFit="1" customWidth="1"/>
    <col min="6" max="16384" width="8.81640625" style="5"/>
  </cols>
  <sheetData>
    <row r="1" spans="1:30" s="4" customFormat="1" ht="4.4000000000000004" customHeight="1" x14ac:dyDescent="0.35"/>
    <row r="2" spans="1:30" ht="15" customHeight="1" x14ac:dyDescent="0.35">
      <c r="B2" s="64" t="s">
        <v>150</v>
      </c>
      <c r="C2" s="65"/>
      <c r="E2" s="63" t="s">
        <v>148</v>
      </c>
    </row>
    <row r="3" spans="1:30" s="12" customFormat="1" ht="15" customHeight="1" x14ac:dyDescent="0.35">
      <c r="A3" s="11"/>
      <c r="B3" s="29" t="s">
        <v>1</v>
      </c>
      <c r="C3" s="53" t="s">
        <v>142</v>
      </c>
      <c r="D3" s="30" t="s">
        <v>19</v>
      </c>
      <c r="E3" s="30">
        <v>1</v>
      </c>
      <c r="F3" s="30">
        <v>2</v>
      </c>
      <c r="G3" s="30">
        <v>3</v>
      </c>
      <c r="H3" s="30">
        <v>4</v>
      </c>
      <c r="I3" s="30">
        <v>5</v>
      </c>
      <c r="J3" s="30">
        <v>6</v>
      </c>
      <c r="K3" s="30">
        <v>7</v>
      </c>
      <c r="L3" s="30">
        <v>8</v>
      </c>
      <c r="M3" s="30">
        <v>9</v>
      </c>
      <c r="N3" s="30">
        <v>10</v>
      </c>
      <c r="O3" s="30">
        <v>11</v>
      </c>
      <c r="P3" s="30">
        <v>12</v>
      </c>
      <c r="Q3" s="30">
        <v>13</v>
      </c>
      <c r="R3" s="30">
        <v>14</v>
      </c>
      <c r="S3" s="30">
        <v>15</v>
      </c>
      <c r="T3" s="30">
        <v>16</v>
      </c>
      <c r="U3" s="30">
        <v>17</v>
      </c>
      <c r="V3" s="30">
        <v>18</v>
      </c>
      <c r="W3" s="30">
        <v>19</v>
      </c>
      <c r="X3" s="30">
        <v>20</v>
      </c>
      <c r="Y3" s="30">
        <v>21</v>
      </c>
      <c r="Z3" s="30">
        <v>22</v>
      </c>
      <c r="AA3" s="30">
        <v>23</v>
      </c>
      <c r="AB3" s="30">
        <v>24</v>
      </c>
      <c r="AC3" s="31">
        <v>25</v>
      </c>
      <c r="AD3" s="68" t="s">
        <v>152</v>
      </c>
    </row>
    <row r="4" spans="1:30" s="6" customFormat="1" ht="15" customHeight="1" x14ac:dyDescent="0.35">
      <c r="A4" s="2"/>
      <c r="B4" s="32" t="s">
        <v>22</v>
      </c>
      <c r="C4" s="51" t="s">
        <v>32</v>
      </c>
      <c r="D4" s="6" t="s">
        <v>8</v>
      </c>
      <c r="E4" s="6">
        <f>ROUND(EXP('Random Numbers'!AA3)/2.5*Averages!$J3+(1-'Random Numbers'!AA3^0.5)*VLOOKUP($D4,Averages!$H$113:$K$117,3,0),Proj_Rounding)</f>
        <v>1</v>
      </c>
      <c r="F4" s="6">
        <f>ROUND(EXP('Random Numbers'!AB3)/2.5*Averages!$J3+(1-'Random Numbers'!AB3^0.5)*VLOOKUP($D4,Averages!$H$113:$K$117,3,0),Proj_Rounding)</f>
        <v>2</v>
      </c>
      <c r="G4" s="6">
        <f>ROUND(EXP('Random Numbers'!AC3)/2.5*Averages!$J3+(1-'Random Numbers'!AC3^0.5)*VLOOKUP($D4,Averages!$H$113:$K$117,3,0),Proj_Rounding)</f>
        <v>1</v>
      </c>
      <c r="H4" s="6">
        <f>ROUND(EXP('Random Numbers'!AD3)/2.5*Averages!$J3+(1-'Random Numbers'!AD3^0.5)*VLOOKUP($D4,Averages!$H$113:$K$117,3,0),Proj_Rounding)</f>
        <v>1</v>
      </c>
      <c r="I4" s="6">
        <f>ROUND(EXP('Random Numbers'!AE3)/2.5*Averages!$J3+(1-'Random Numbers'!AE3^0.5)*VLOOKUP($D4,Averages!$H$113:$K$117,3,0),Proj_Rounding)</f>
        <v>1</v>
      </c>
      <c r="J4" s="6">
        <f>ROUND(EXP('Random Numbers'!AF3)/2.5*Averages!$J3+(1-'Random Numbers'!AF3^0.5)*VLOOKUP($D4,Averages!$H$113:$K$117,3,0),Proj_Rounding)</f>
        <v>2</v>
      </c>
      <c r="K4" s="6">
        <f>ROUND(EXP('Random Numbers'!AG3)/2.5*Averages!$J3+(1-'Random Numbers'!AG3^0.5)*VLOOKUP($D4,Averages!$H$113:$K$117,3,0),Proj_Rounding)</f>
        <v>1</v>
      </c>
      <c r="L4" s="6">
        <f>ROUND(EXP('Random Numbers'!AH3)/2.5*Averages!$J3+(1-'Random Numbers'!AH3^0.5)*VLOOKUP($D4,Averages!$H$113:$K$117,3,0),Proj_Rounding)</f>
        <v>2</v>
      </c>
      <c r="M4" s="6">
        <f>ROUND(EXP('Random Numbers'!AI3)/2.5*Averages!$J3+(1-'Random Numbers'!AI3^0.5)*VLOOKUP($D4,Averages!$H$113:$K$117,3,0),Proj_Rounding)</f>
        <v>2</v>
      </c>
      <c r="N4" s="6">
        <f>ROUND(EXP('Random Numbers'!AJ3)/2.5*Averages!$J3+(1-'Random Numbers'!AJ3^0.5)*VLOOKUP($D4,Averages!$H$113:$K$117,3,0),Proj_Rounding)</f>
        <v>2</v>
      </c>
      <c r="O4" s="6">
        <f>ROUND(EXP('Random Numbers'!AK3)/2.5*Averages!$J3+(1-'Random Numbers'!AK3^0.5)*VLOOKUP($D4,Averages!$H$113:$K$117,3,0),Proj_Rounding)</f>
        <v>1</v>
      </c>
      <c r="P4" s="6">
        <f>ROUND(EXP('Random Numbers'!AL3)/2.5*Averages!$J3+(1-'Random Numbers'!AL3^0.5)*VLOOKUP($D4,Averages!$H$113:$K$117,3,0),Proj_Rounding)</f>
        <v>1</v>
      </c>
      <c r="Q4" s="6">
        <f>ROUND(EXP('Random Numbers'!AM3)/2.5*Averages!$J3+(1-'Random Numbers'!AM3^0.5)*VLOOKUP($D4,Averages!$H$113:$K$117,3,0),Proj_Rounding)</f>
        <v>1</v>
      </c>
      <c r="R4" s="6">
        <f>ROUND(EXP('Random Numbers'!AN3)/2.5*Averages!$J3+(1-'Random Numbers'!AN3^0.5)*VLOOKUP($D4,Averages!$H$113:$K$117,3,0),Proj_Rounding)</f>
        <v>1</v>
      </c>
      <c r="S4" s="6">
        <f>ROUND(EXP('Random Numbers'!AO3)/2.5*Averages!$J3+(1-'Random Numbers'!AO3^0.5)*VLOOKUP($D4,Averages!$H$113:$K$117,3,0),Proj_Rounding)</f>
        <v>1</v>
      </c>
      <c r="T4" s="6">
        <f>ROUND(EXP('Random Numbers'!AP3)/2.5*Averages!$J3+(1-'Random Numbers'!AP3^0.5)*VLOOKUP($D4,Averages!$H$113:$K$117,3,0),Proj_Rounding)</f>
        <v>1</v>
      </c>
      <c r="U4" s="6">
        <f>ROUND(EXP('Random Numbers'!AQ3)/2.5*Averages!$J3+(1-'Random Numbers'!AQ3^0.5)*VLOOKUP($D4,Averages!$H$113:$K$117,3,0),Proj_Rounding)</f>
        <v>1</v>
      </c>
      <c r="V4" s="6">
        <f>ROUND(EXP('Random Numbers'!AR3)/2.5*Averages!$J3+(1-'Random Numbers'!AR3^0.5)*VLOOKUP($D4,Averages!$H$113:$K$117,3,0),Proj_Rounding)</f>
        <v>1</v>
      </c>
      <c r="W4" s="6">
        <f>ROUND(EXP('Random Numbers'!AS3)/2.5*Averages!$J3+(1-'Random Numbers'!AS3^0.5)*VLOOKUP($D4,Averages!$H$113:$K$117,3,0),Proj_Rounding)</f>
        <v>2</v>
      </c>
      <c r="X4" s="6">
        <f>ROUND(EXP('Random Numbers'!AT3)/2.5*Averages!$J3+(1-'Random Numbers'!AT3^0.5)*VLOOKUP($D4,Averages!$H$113:$K$117,3,0),Proj_Rounding)</f>
        <v>2</v>
      </c>
      <c r="Y4" s="6">
        <f>ROUND(EXP('Random Numbers'!AU3)/2.5*Averages!$J3+(1-'Random Numbers'!AU3^0.5)*VLOOKUP($D4,Averages!$H$113:$K$117,3,0),Proj_Rounding)</f>
        <v>2</v>
      </c>
      <c r="Z4" s="6">
        <f>ROUND(EXP('Random Numbers'!AV3)/2.5*Averages!$J3+(1-'Random Numbers'!AV3^0.5)*VLOOKUP($D4,Averages!$H$113:$K$117,3,0),Proj_Rounding)</f>
        <v>2</v>
      </c>
      <c r="AA4" s="6">
        <f>ROUND(EXP('Random Numbers'!AW3)/2.5*Averages!$J3+(1-'Random Numbers'!AW3^0.5)*VLOOKUP($D4,Averages!$H$113:$K$117,3,0),Proj_Rounding)</f>
        <v>1</v>
      </c>
      <c r="AB4" s="6">
        <f>ROUND(EXP('Random Numbers'!AX3)/2.5*Averages!$J3+(1-'Random Numbers'!AX3^0.5)*VLOOKUP($D4,Averages!$H$113:$K$117,3,0),Proj_Rounding)</f>
        <v>2</v>
      </c>
      <c r="AC4" s="49">
        <f>ROUND(EXP('Random Numbers'!AY3)/2.5*Averages!$J3+(1-'Random Numbers'!AY3^0.5)*VLOOKUP($D4,Averages!$H$113:$K$117,3,0),Proj_Rounding)</f>
        <v>2</v>
      </c>
      <c r="AD4" s="69">
        <f>SUM(E4:AC4)</f>
        <v>36</v>
      </c>
    </row>
    <row r="5" spans="1:30" s="6" customFormat="1" ht="15" customHeight="1" x14ac:dyDescent="0.35">
      <c r="A5" s="2"/>
      <c r="B5" s="32" t="s">
        <v>22</v>
      </c>
      <c r="C5" s="51" t="s">
        <v>33</v>
      </c>
      <c r="D5" s="6" t="s">
        <v>8</v>
      </c>
      <c r="E5" s="6">
        <f>ROUND(EXP('Random Numbers'!AA4)/2.5*Averages!$J4+(1-'Random Numbers'!AA4^0.5)*VLOOKUP($D5,Averages!$H$113:$K$117,3,0),Proj_Rounding)</f>
        <v>3</v>
      </c>
      <c r="F5" s="6">
        <f>ROUND(EXP('Random Numbers'!AB4)/2.5*Averages!$J4+(1-'Random Numbers'!AB4^0.5)*VLOOKUP($D5,Averages!$H$113:$K$117,3,0),Proj_Rounding)</f>
        <v>4</v>
      </c>
      <c r="G5" s="6">
        <f>ROUND(EXP('Random Numbers'!AC4)/2.5*Averages!$J4+(1-'Random Numbers'!AC4^0.5)*VLOOKUP($D5,Averages!$H$113:$K$117,3,0),Proj_Rounding)</f>
        <v>3</v>
      </c>
      <c r="H5" s="6">
        <f>ROUND(EXP('Random Numbers'!AD4)/2.5*Averages!$J4+(1-'Random Numbers'!AD4^0.5)*VLOOKUP($D5,Averages!$H$113:$K$117,3,0),Proj_Rounding)</f>
        <v>4</v>
      </c>
      <c r="I5" s="6">
        <f>ROUND(EXP('Random Numbers'!AE4)/2.5*Averages!$J4+(1-'Random Numbers'!AE4^0.5)*VLOOKUP($D5,Averages!$H$113:$K$117,3,0),Proj_Rounding)</f>
        <v>3</v>
      </c>
      <c r="J5" s="6">
        <f>ROUND(EXP('Random Numbers'!AF4)/2.5*Averages!$J4+(1-'Random Numbers'!AF4^0.5)*VLOOKUP($D5,Averages!$H$113:$K$117,3,0),Proj_Rounding)</f>
        <v>3</v>
      </c>
      <c r="K5" s="6">
        <f>ROUND(EXP('Random Numbers'!AG4)/2.5*Averages!$J4+(1-'Random Numbers'!AG4^0.5)*VLOOKUP($D5,Averages!$H$113:$K$117,3,0),Proj_Rounding)</f>
        <v>3</v>
      </c>
      <c r="L5" s="6">
        <f>ROUND(EXP('Random Numbers'!AH4)/2.5*Averages!$J4+(1-'Random Numbers'!AH4^0.5)*VLOOKUP($D5,Averages!$H$113:$K$117,3,0),Proj_Rounding)</f>
        <v>3</v>
      </c>
      <c r="M5" s="6">
        <f>ROUND(EXP('Random Numbers'!AI4)/2.5*Averages!$J4+(1-'Random Numbers'!AI4^0.5)*VLOOKUP($D5,Averages!$H$113:$K$117,3,0),Proj_Rounding)</f>
        <v>3</v>
      </c>
      <c r="N5" s="6">
        <f>ROUND(EXP('Random Numbers'!AJ4)/2.5*Averages!$J4+(1-'Random Numbers'!AJ4^0.5)*VLOOKUP($D5,Averages!$H$113:$K$117,3,0),Proj_Rounding)</f>
        <v>4</v>
      </c>
      <c r="O5" s="6">
        <f>ROUND(EXP('Random Numbers'!AK4)/2.5*Averages!$J4+(1-'Random Numbers'!AK4^0.5)*VLOOKUP($D5,Averages!$H$113:$K$117,3,0),Proj_Rounding)</f>
        <v>3</v>
      </c>
      <c r="P5" s="6">
        <f>ROUND(EXP('Random Numbers'!AL4)/2.5*Averages!$J4+(1-'Random Numbers'!AL4^0.5)*VLOOKUP($D5,Averages!$H$113:$K$117,3,0),Proj_Rounding)</f>
        <v>4</v>
      </c>
      <c r="Q5" s="6">
        <f>ROUND(EXP('Random Numbers'!AM4)/2.5*Averages!$J4+(1-'Random Numbers'!AM4^0.5)*VLOOKUP($D5,Averages!$H$113:$K$117,3,0),Proj_Rounding)</f>
        <v>4</v>
      </c>
      <c r="R5" s="6">
        <f>ROUND(EXP('Random Numbers'!AN4)/2.5*Averages!$J4+(1-'Random Numbers'!AN4^0.5)*VLOOKUP($D5,Averages!$H$113:$K$117,3,0),Proj_Rounding)</f>
        <v>4</v>
      </c>
      <c r="S5" s="6">
        <f>ROUND(EXP('Random Numbers'!AO4)/2.5*Averages!$J4+(1-'Random Numbers'!AO4^0.5)*VLOOKUP($D5,Averages!$H$113:$K$117,3,0),Proj_Rounding)</f>
        <v>4</v>
      </c>
      <c r="T5" s="6">
        <f>ROUND(EXP('Random Numbers'!AP4)/2.5*Averages!$J4+(1-'Random Numbers'!AP4^0.5)*VLOOKUP($D5,Averages!$H$113:$K$117,3,0),Proj_Rounding)</f>
        <v>3</v>
      </c>
      <c r="U5" s="6">
        <f>ROUND(EXP('Random Numbers'!AQ4)/2.5*Averages!$J4+(1-'Random Numbers'!AQ4^0.5)*VLOOKUP($D5,Averages!$H$113:$K$117,3,0),Proj_Rounding)</f>
        <v>3</v>
      </c>
      <c r="V5" s="6">
        <f>ROUND(EXP('Random Numbers'!AR4)/2.5*Averages!$J4+(1-'Random Numbers'!AR4^0.5)*VLOOKUP($D5,Averages!$H$113:$K$117,3,0),Proj_Rounding)</f>
        <v>3</v>
      </c>
      <c r="W5" s="6">
        <f>ROUND(EXP('Random Numbers'!AS4)/2.5*Averages!$J4+(1-'Random Numbers'!AS4^0.5)*VLOOKUP($D5,Averages!$H$113:$K$117,3,0),Proj_Rounding)</f>
        <v>4</v>
      </c>
      <c r="X5" s="6">
        <f>ROUND(EXP('Random Numbers'!AT4)/2.5*Averages!$J4+(1-'Random Numbers'!AT4^0.5)*VLOOKUP($D5,Averages!$H$113:$K$117,3,0),Proj_Rounding)</f>
        <v>3</v>
      </c>
      <c r="Y5" s="6">
        <f>ROUND(EXP('Random Numbers'!AU4)/2.5*Averages!$J4+(1-'Random Numbers'!AU4^0.5)*VLOOKUP($D5,Averages!$H$113:$K$117,3,0),Proj_Rounding)</f>
        <v>3</v>
      </c>
      <c r="Z5" s="6">
        <f>ROUND(EXP('Random Numbers'!AV4)/2.5*Averages!$J4+(1-'Random Numbers'!AV4^0.5)*VLOOKUP($D5,Averages!$H$113:$K$117,3,0),Proj_Rounding)</f>
        <v>5</v>
      </c>
      <c r="AA5" s="6">
        <f>ROUND(EXP('Random Numbers'!AW4)/2.5*Averages!$J4+(1-'Random Numbers'!AW4^0.5)*VLOOKUP($D5,Averages!$H$113:$K$117,3,0),Proj_Rounding)</f>
        <v>4</v>
      </c>
      <c r="AB5" s="6">
        <f>ROUND(EXP('Random Numbers'!AX4)/2.5*Averages!$J4+(1-'Random Numbers'!AX4^0.5)*VLOOKUP($D5,Averages!$H$113:$K$117,3,0),Proj_Rounding)</f>
        <v>3</v>
      </c>
      <c r="AC5" s="49">
        <f>ROUND(EXP('Random Numbers'!AY4)/2.5*Averages!$J4+(1-'Random Numbers'!AY4^0.5)*VLOOKUP($D5,Averages!$H$113:$K$117,3,0),Proj_Rounding)</f>
        <v>5</v>
      </c>
      <c r="AD5" s="69">
        <f t="shared" ref="AD5:AD68" si="0">SUM(E5:AC5)</f>
        <v>88</v>
      </c>
    </row>
    <row r="6" spans="1:30" s="6" customFormat="1" ht="15" customHeight="1" x14ac:dyDescent="0.35">
      <c r="A6" s="2"/>
      <c r="B6" s="32" t="s">
        <v>22</v>
      </c>
      <c r="C6" s="51" t="s">
        <v>34</v>
      </c>
      <c r="D6" s="6" t="s">
        <v>8</v>
      </c>
      <c r="E6" s="6">
        <f>ROUND(EXP('Random Numbers'!AA5)/2.5*Averages!$J5+(1-'Random Numbers'!AA5^0.5)*VLOOKUP($D6,Averages!$H$113:$K$117,3,0),Proj_Rounding)</f>
        <v>2</v>
      </c>
      <c r="F6" s="6">
        <f>ROUND(EXP('Random Numbers'!AB5)/2.5*Averages!$J5+(1-'Random Numbers'!AB5^0.5)*VLOOKUP($D6,Averages!$H$113:$K$117,3,0),Proj_Rounding)</f>
        <v>2</v>
      </c>
      <c r="G6" s="6">
        <f>ROUND(EXP('Random Numbers'!AC5)/2.5*Averages!$J5+(1-'Random Numbers'!AC5^0.5)*VLOOKUP($D6,Averages!$H$113:$K$117,3,0),Proj_Rounding)</f>
        <v>2</v>
      </c>
      <c r="H6" s="6">
        <f>ROUND(EXP('Random Numbers'!AD5)/2.5*Averages!$J5+(1-'Random Numbers'!AD5^0.5)*VLOOKUP($D6,Averages!$H$113:$K$117,3,0),Proj_Rounding)</f>
        <v>2</v>
      </c>
      <c r="I6" s="6">
        <f>ROUND(EXP('Random Numbers'!AE5)/2.5*Averages!$J5+(1-'Random Numbers'!AE5^0.5)*VLOOKUP($D6,Averages!$H$113:$K$117,3,0),Proj_Rounding)</f>
        <v>3</v>
      </c>
      <c r="J6" s="6">
        <f>ROUND(EXP('Random Numbers'!AF5)/2.5*Averages!$J5+(1-'Random Numbers'!AF5^0.5)*VLOOKUP($D6,Averages!$H$113:$K$117,3,0),Proj_Rounding)</f>
        <v>2</v>
      </c>
      <c r="K6" s="6">
        <f>ROUND(EXP('Random Numbers'!AG5)/2.5*Averages!$J5+(1-'Random Numbers'!AG5^0.5)*VLOOKUP($D6,Averages!$H$113:$K$117,3,0),Proj_Rounding)</f>
        <v>2</v>
      </c>
      <c r="L6" s="6">
        <f>ROUND(EXP('Random Numbers'!AH5)/2.5*Averages!$J5+(1-'Random Numbers'!AH5^0.5)*VLOOKUP($D6,Averages!$H$113:$K$117,3,0),Proj_Rounding)</f>
        <v>2</v>
      </c>
      <c r="M6" s="6">
        <f>ROUND(EXP('Random Numbers'!AI5)/2.5*Averages!$J5+(1-'Random Numbers'!AI5^0.5)*VLOOKUP($D6,Averages!$H$113:$K$117,3,0),Proj_Rounding)</f>
        <v>2</v>
      </c>
      <c r="N6" s="6">
        <f>ROUND(EXP('Random Numbers'!AJ5)/2.5*Averages!$J5+(1-'Random Numbers'!AJ5^0.5)*VLOOKUP($D6,Averages!$H$113:$K$117,3,0),Proj_Rounding)</f>
        <v>2</v>
      </c>
      <c r="O6" s="6">
        <f>ROUND(EXP('Random Numbers'!AK5)/2.5*Averages!$J5+(1-'Random Numbers'!AK5^0.5)*VLOOKUP($D6,Averages!$H$113:$K$117,3,0),Proj_Rounding)</f>
        <v>2</v>
      </c>
      <c r="P6" s="6">
        <f>ROUND(EXP('Random Numbers'!AL5)/2.5*Averages!$J5+(1-'Random Numbers'!AL5^0.5)*VLOOKUP($D6,Averages!$H$113:$K$117,3,0),Proj_Rounding)</f>
        <v>2</v>
      </c>
      <c r="Q6" s="6">
        <f>ROUND(EXP('Random Numbers'!AM5)/2.5*Averages!$J5+(1-'Random Numbers'!AM5^0.5)*VLOOKUP($D6,Averages!$H$113:$K$117,3,0),Proj_Rounding)</f>
        <v>2</v>
      </c>
      <c r="R6" s="6">
        <f>ROUND(EXP('Random Numbers'!AN5)/2.5*Averages!$J5+(1-'Random Numbers'!AN5^0.5)*VLOOKUP($D6,Averages!$H$113:$K$117,3,0),Proj_Rounding)</f>
        <v>2</v>
      </c>
      <c r="S6" s="6">
        <f>ROUND(EXP('Random Numbers'!AO5)/2.5*Averages!$J5+(1-'Random Numbers'!AO5^0.5)*VLOOKUP($D6,Averages!$H$113:$K$117,3,0),Proj_Rounding)</f>
        <v>2</v>
      </c>
      <c r="T6" s="6">
        <f>ROUND(EXP('Random Numbers'!AP5)/2.5*Averages!$J5+(1-'Random Numbers'!AP5^0.5)*VLOOKUP($D6,Averages!$H$113:$K$117,3,0),Proj_Rounding)</f>
        <v>2</v>
      </c>
      <c r="U6" s="6">
        <f>ROUND(EXP('Random Numbers'!AQ5)/2.5*Averages!$J5+(1-'Random Numbers'!AQ5^0.5)*VLOOKUP($D6,Averages!$H$113:$K$117,3,0),Proj_Rounding)</f>
        <v>2</v>
      </c>
      <c r="V6" s="6">
        <f>ROUND(EXP('Random Numbers'!AR5)/2.5*Averages!$J5+(1-'Random Numbers'!AR5^0.5)*VLOOKUP($D6,Averages!$H$113:$K$117,3,0),Proj_Rounding)</f>
        <v>2</v>
      </c>
      <c r="W6" s="6">
        <f>ROUND(EXP('Random Numbers'!AS5)/2.5*Averages!$J5+(1-'Random Numbers'!AS5^0.5)*VLOOKUP($D6,Averages!$H$113:$K$117,3,0),Proj_Rounding)</f>
        <v>2</v>
      </c>
      <c r="X6" s="6">
        <f>ROUND(EXP('Random Numbers'!AT5)/2.5*Averages!$J5+(1-'Random Numbers'!AT5^0.5)*VLOOKUP($D6,Averages!$H$113:$K$117,3,0),Proj_Rounding)</f>
        <v>2</v>
      </c>
      <c r="Y6" s="6">
        <f>ROUND(EXP('Random Numbers'!AU5)/2.5*Averages!$J5+(1-'Random Numbers'!AU5^0.5)*VLOOKUP($D6,Averages!$H$113:$K$117,3,0),Proj_Rounding)</f>
        <v>2</v>
      </c>
      <c r="Z6" s="6">
        <f>ROUND(EXP('Random Numbers'!AV5)/2.5*Averages!$J5+(1-'Random Numbers'!AV5^0.5)*VLOOKUP($D6,Averages!$H$113:$K$117,3,0),Proj_Rounding)</f>
        <v>2</v>
      </c>
      <c r="AA6" s="6">
        <f>ROUND(EXP('Random Numbers'!AW5)/2.5*Averages!$J5+(1-'Random Numbers'!AW5^0.5)*VLOOKUP($D6,Averages!$H$113:$K$117,3,0),Proj_Rounding)</f>
        <v>2</v>
      </c>
      <c r="AB6" s="6">
        <f>ROUND(EXP('Random Numbers'!AX5)/2.5*Averages!$J5+(1-'Random Numbers'!AX5^0.5)*VLOOKUP($D6,Averages!$H$113:$K$117,3,0),Proj_Rounding)</f>
        <v>2</v>
      </c>
      <c r="AC6" s="49">
        <f>ROUND(EXP('Random Numbers'!AY5)/2.5*Averages!$J5+(1-'Random Numbers'!AY5^0.5)*VLOOKUP($D6,Averages!$H$113:$K$117,3,0),Proj_Rounding)</f>
        <v>2</v>
      </c>
      <c r="AD6" s="69">
        <f t="shared" si="0"/>
        <v>51</v>
      </c>
    </row>
    <row r="7" spans="1:30" s="6" customFormat="1" ht="15" customHeight="1" x14ac:dyDescent="0.35">
      <c r="A7" s="2"/>
      <c r="B7" s="32" t="s">
        <v>22</v>
      </c>
      <c r="C7" s="51" t="s">
        <v>35</v>
      </c>
      <c r="D7" s="6" t="s">
        <v>8</v>
      </c>
      <c r="E7" s="6">
        <f>ROUND(EXP('Random Numbers'!AA6)/2.5*Averages!$J6+(1-'Random Numbers'!AA6^0.5)*VLOOKUP($D7,Averages!$H$113:$K$117,3,0),Proj_Rounding)</f>
        <v>2</v>
      </c>
      <c r="F7" s="6">
        <f>ROUND(EXP('Random Numbers'!AB6)/2.5*Averages!$J6+(1-'Random Numbers'!AB6^0.5)*VLOOKUP($D7,Averages!$H$113:$K$117,3,0),Proj_Rounding)</f>
        <v>2</v>
      </c>
      <c r="G7" s="6">
        <f>ROUND(EXP('Random Numbers'!AC6)/2.5*Averages!$J6+(1-'Random Numbers'!AC6^0.5)*VLOOKUP($D7,Averages!$H$113:$K$117,3,0),Proj_Rounding)</f>
        <v>2</v>
      </c>
      <c r="H7" s="6">
        <f>ROUND(EXP('Random Numbers'!AD6)/2.5*Averages!$J6+(1-'Random Numbers'!AD6^0.5)*VLOOKUP($D7,Averages!$H$113:$K$117,3,0),Proj_Rounding)</f>
        <v>2</v>
      </c>
      <c r="I7" s="6">
        <f>ROUND(EXP('Random Numbers'!AE6)/2.5*Averages!$J6+(1-'Random Numbers'!AE6^0.5)*VLOOKUP($D7,Averages!$H$113:$K$117,3,0),Proj_Rounding)</f>
        <v>2</v>
      </c>
      <c r="J7" s="6">
        <f>ROUND(EXP('Random Numbers'!AF6)/2.5*Averages!$J6+(1-'Random Numbers'!AF6^0.5)*VLOOKUP($D7,Averages!$H$113:$K$117,3,0),Proj_Rounding)</f>
        <v>2</v>
      </c>
      <c r="K7" s="6">
        <f>ROUND(EXP('Random Numbers'!AG6)/2.5*Averages!$J6+(1-'Random Numbers'!AG6^0.5)*VLOOKUP($D7,Averages!$H$113:$K$117,3,0),Proj_Rounding)</f>
        <v>2</v>
      </c>
      <c r="L7" s="6">
        <f>ROUND(EXP('Random Numbers'!AH6)/2.5*Averages!$J6+(1-'Random Numbers'!AH6^0.5)*VLOOKUP($D7,Averages!$H$113:$K$117,3,0),Proj_Rounding)</f>
        <v>2</v>
      </c>
      <c r="M7" s="6">
        <f>ROUND(EXP('Random Numbers'!AI6)/2.5*Averages!$J6+(1-'Random Numbers'!AI6^0.5)*VLOOKUP($D7,Averages!$H$113:$K$117,3,0),Proj_Rounding)</f>
        <v>2</v>
      </c>
      <c r="N7" s="6">
        <f>ROUND(EXP('Random Numbers'!AJ6)/2.5*Averages!$J6+(1-'Random Numbers'!AJ6^0.5)*VLOOKUP($D7,Averages!$H$113:$K$117,3,0),Proj_Rounding)</f>
        <v>2</v>
      </c>
      <c r="O7" s="6">
        <f>ROUND(EXP('Random Numbers'!AK6)/2.5*Averages!$J6+(1-'Random Numbers'!AK6^0.5)*VLOOKUP($D7,Averages!$H$113:$K$117,3,0),Proj_Rounding)</f>
        <v>2</v>
      </c>
      <c r="P7" s="6">
        <f>ROUND(EXP('Random Numbers'!AL6)/2.5*Averages!$J6+(1-'Random Numbers'!AL6^0.5)*VLOOKUP($D7,Averages!$H$113:$K$117,3,0),Proj_Rounding)</f>
        <v>2</v>
      </c>
      <c r="Q7" s="6">
        <f>ROUND(EXP('Random Numbers'!AM6)/2.5*Averages!$J6+(1-'Random Numbers'!AM6^0.5)*VLOOKUP($D7,Averages!$H$113:$K$117,3,0),Proj_Rounding)</f>
        <v>2</v>
      </c>
      <c r="R7" s="6">
        <f>ROUND(EXP('Random Numbers'!AN6)/2.5*Averages!$J6+(1-'Random Numbers'!AN6^0.5)*VLOOKUP($D7,Averages!$H$113:$K$117,3,0),Proj_Rounding)</f>
        <v>2</v>
      </c>
      <c r="S7" s="6">
        <f>ROUND(EXP('Random Numbers'!AO6)/2.5*Averages!$J6+(1-'Random Numbers'!AO6^0.5)*VLOOKUP($D7,Averages!$H$113:$K$117,3,0),Proj_Rounding)</f>
        <v>2</v>
      </c>
      <c r="T7" s="6">
        <f>ROUND(EXP('Random Numbers'!AP6)/2.5*Averages!$J6+(1-'Random Numbers'!AP6^0.5)*VLOOKUP($D7,Averages!$H$113:$K$117,3,0),Proj_Rounding)</f>
        <v>2</v>
      </c>
      <c r="U7" s="6">
        <f>ROUND(EXP('Random Numbers'!AQ6)/2.5*Averages!$J6+(1-'Random Numbers'!AQ6^0.5)*VLOOKUP($D7,Averages!$H$113:$K$117,3,0),Proj_Rounding)</f>
        <v>2</v>
      </c>
      <c r="V7" s="6">
        <f>ROUND(EXP('Random Numbers'!AR6)/2.5*Averages!$J6+(1-'Random Numbers'!AR6^0.5)*VLOOKUP($D7,Averages!$H$113:$K$117,3,0),Proj_Rounding)</f>
        <v>2</v>
      </c>
      <c r="W7" s="6">
        <f>ROUND(EXP('Random Numbers'!AS6)/2.5*Averages!$J6+(1-'Random Numbers'!AS6^0.5)*VLOOKUP($D7,Averages!$H$113:$K$117,3,0),Proj_Rounding)</f>
        <v>2</v>
      </c>
      <c r="X7" s="6">
        <f>ROUND(EXP('Random Numbers'!AT6)/2.5*Averages!$J6+(1-'Random Numbers'!AT6^0.5)*VLOOKUP($D7,Averages!$H$113:$K$117,3,0),Proj_Rounding)</f>
        <v>2</v>
      </c>
      <c r="Y7" s="6">
        <f>ROUND(EXP('Random Numbers'!AU6)/2.5*Averages!$J6+(1-'Random Numbers'!AU6^0.5)*VLOOKUP($D7,Averages!$H$113:$K$117,3,0),Proj_Rounding)</f>
        <v>2</v>
      </c>
      <c r="Z7" s="6">
        <f>ROUND(EXP('Random Numbers'!AV6)/2.5*Averages!$J6+(1-'Random Numbers'!AV6^0.5)*VLOOKUP($D7,Averages!$H$113:$K$117,3,0),Proj_Rounding)</f>
        <v>2</v>
      </c>
      <c r="AA7" s="6">
        <f>ROUND(EXP('Random Numbers'!AW6)/2.5*Averages!$J6+(1-'Random Numbers'!AW6^0.5)*VLOOKUP($D7,Averages!$H$113:$K$117,3,0),Proj_Rounding)</f>
        <v>2</v>
      </c>
      <c r="AB7" s="6">
        <f>ROUND(EXP('Random Numbers'!AX6)/2.5*Averages!$J6+(1-'Random Numbers'!AX6^0.5)*VLOOKUP($D7,Averages!$H$113:$K$117,3,0),Proj_Rounding)</f>
        <v>2</v>
      </c>
      <c r="AC7" s="49">
        <f>ROUND(EXP('Random Numbers'!AY6)/2.5*Averages!$J6+(1-'Random Numbers'!AY6^0.5)*VLOOKUP($D7,Averages!$H$113:$K$117,3,0),Proj_Rounding)</f>
        <v>2</v>
      </c>
      <c r="AD7" s="69">
        <f t="shared" si="0"/>
        <v>50</v>
      </c>
    </row>
    <row r="8" spans="1:30" s="6" customFormat="1" ht="15" customHeight="1" x14ac:dyDescent="0.35">
      <c r="A8" s="2"/>
      <c r="B8" s="32" t="s">
        <v>22</v>
      </c>
      <c r="C8" s="51" t="s">
        <v>36</v>
      </c>
      <c r="D8" s="6" t="s">
        <v>9</v>
      </c>
      <c r="E8" s="6">
        <f>ROUND(EXP('Random Numbers'!AA7)/2.5*Averages!$J7+(1-'Random Numbers'!AA7^0.5)*VLOOKUP($D8,Averages!$H$113:$K$117,3,0),Proj_Rounding)</f>
        <v>0</v>
      </c>
      <c r="F8" s="6">
        <f>ROUND(EXP('Random Numbers'!AB7)/2.5*Averages!$J7+(1-'Random Numbers'!AB7^0.5)*VLOOKUP($D8,Averages!$H$113:$K$117,3,0),Proj_Rounding)</f>
        <v>0</v>
      </c>
      <c r="G8" s="6">
        <f>ROUND(EXP('Random Numbers'!AC7)/2.5*Averages!$J7+(1-'Random Numbers'!AC7^0.5)*VLOOKUP($D8,Averages!$H$113:$K$117,3,0),Proj_Rounding)</f>
        <v>0</v>
      </c>
      <c r="H8" s="6">
        <f>ROUND(EXP('Random Numbers'!AD7)/2.5*Averages!$J7+(1-'Random Numbers'!AD7^0.5)*VLOOKUP($D8,Averages!$H$113:$K$117,3,0),Proj_Rounding)</f>
        <v>0</v>
      </c>
      <c r="I8" s="6">
        <f>ROUND(EXP('Random Numbers'!AE7)/2.5*Averages!$J7+(1-'Random Numbers'!AE7^0.5)*VLOOKUP($D8,Averages!$H$113:$K$117,3,0),Proj_Rounding)</f>
        <v>0</v>
      </c>
      <c r="J8" s="6">
        <f>ROUND(EXP('Random Numbers'!AF7)/2.5*Averages!$J7+(1-'Random Numbers'!AF7^0.5)*VLOOKUP($D8,Averages!$H$113:$K$117,3,0),Proj_Rounding)</f>
        <v>0</v>
      </c>
      <c r="K8" s="6">
        <f>ROUND(EXP('Random Numbers'!AG7)/2.5*Averages!$J7+(1-'Random Numbers'!AG7^0.5)*VLOOKUP($D8,Averages!$H$113:$K$117,3,0),Proj_Rounding)</f>
        <v>0</v>
      </c>
      <c r="L8" s="6">
        <f>ROUND(EXP('Random Numbers'!AH7)/2.5*Averages!$J7+(1-'Random Numbers'!AH7^0.5)*VLOOKUP($D8,Averages!$H$113:$K$117,3,0),Proj_Rounding)</f>
        <v>0</v>
      </c>
      <c r="M8" s="6">
        <f>ROUND(EXP('Random Numbers'!AI7)/2.5*Averages!$J7+(1-'Random Numbers'!AI7^0.5)*VLOOKUP($D8,Averages!$H$113:$K$117,3,0),Proj_Rounding)</f>
        <v>0</v>
      </c>
      <c r="N8" s="6">
        <f>ROUND(EXP('Random Numbers'!AJ7)/2.5*Averages!$J7+(1-'Random Numbers'!AJ7^0.5)*VLOOKUP($D8,Averages!$H$113:$K$117,3,0),Proj_Rounding)</f>
        <v>0</v>
      </c>
      <c r="O8" s="6">
        <f>ROUND(EXP('Random Numbers'!AK7)/2.5*Averages!$J7+(1-'Random Numbers'!AK7^0.5)*VLOOKUP($D8,Averages!$H$113:$K$117,3,0),Proj_Rounding)</f>
        <v>0</v>
      </c>
      <c r="P8" s="6">
        <f>ROUND(EXP('Random Numbers'!AL7)/2.5*Averages!$J7+(1-'Random Numbers'!AL7^0.5)*VLOOKUP($D8,Averages!$H$113:$K$117,3,0),Proj_Rounding)</f>
        <v>0</v>
      </c>
      <c r="Q8" s="6">
        <f>ROUND(EXP('Random Numbers'!AM7)/2.5*Averages!$J7+(1-'Random Numbers'!AM7^0.5)*VLOOKUP($D8,Averages!$H$113:$K$117,3,0),Proj_Rounding)</f>
        <v>0</v>
      </c>
      <c r="R8" s="6">
        <f>ROUND(EXP('Random Numbers'!AN7)/2.5*Averages!$J7+(1-'Random Numbers'!AN7^0.5)*VLOOKUP($D8,Averages!$H$113:$K$117,3,0),Proj_Rounding)</f>
        <v>0</v>
      </c>
      <c r="S8" s="6">
        <f>ROUND(EXP('Random Numbers'!AO7)/2.5*Averages!$J7+(1-'Random Numbers'!AO7^0.5)*VLOOKUP($D8,Averages!$H$113:$K$117,3,0),Proj_Rounding)</f>
        <v>0</v>
      </c>
      <c r="T8" s="6">
        <f>ROUND(EXP('Random Numbers'!AP7)/2.5*Averages!$J7+(1-'Random Numbers'!AP7^0.5)*VLOOKUP($D8,Averages!$H$113:$K$117,3,0),Proj_Rounding)</f>
        <v>0</v>
      </c>
      <c r="U8" s="6">
        <f>ROUND(EXP('Random Numbers'!AQ7)/2.5*Averages!$J7+(1-'Random Numbers'!AQ7^0.5)*VLOOKUP($D8,Averages!$H$113:$K$117,3,0),Proj_Rounding)</f>
        <v>0</v>
      </c>
      <c r="V8" s="6">
        <f>ROUND(EXP('Random Numbers'!AR7)/2.5*Averages!$J7+(1-'Random Numbers'!AR7^0.5)*VLOOKUP($D8,Averages!$H$113:$K$117,3,0),Proj_Rounding)</f>
        <v>0</v>
      </c>
      <c r="W8" s="6">
        <f>ROUND(EXP('Random Numbers'!AS7)/2.5*Averages!$J7+(1-'Random Numbers'!AS7^0.5)*VLOOKUP($D8,Averages!$H$113:$K$117,3,0),Proj_Rounding)</f>
        <v>0</v>
      </c>
      <c r="X8" s="6">
        <f>ROUND(EXP('Random Numbers'!AT7)/2.5*Averages!$J7+(1-'Random Numbers'!AT7^0.5)*VLOOKUP($D8,Averages!$H$113:$K$117,3,0),Proj_Rounding)</f>
        <v>0</v>
      </c>
      <c r="Y8" s="6">
        <f>ROUND(EXP('Random Numbers'!AU7)/2.5*Averages!$J7+(1-'Random Numbers'!AU7^0.5)*VLOOKUP($D8,Averages!$H$113:$K$117,3,0),Proj_Rounding)</f>
        <v>0</v>
      </c>
      <c r="Z8" s="6">
        <f>ROUND(EXP('Random Numbers'!AV7)/2.5*Averages!$J7+(1-'Random Numbers'!AV7^0.5)*VLOOKUP($D8,Averages!$H$113:$K$117,3,0),Proj_Rounding)</f>
        <v>0</v>
      </c>
      <c r="AA8" s="6">
        <f>ROUND(EXP('Random Numbers'!AW7)/2.5*Averages!$J7+(1-'Random Numbers'!AW7^0.5)*VLOOKUP($D8,Averages!$H$113:$K$117,3,0),Proj_Rounding)</f>
        <v>0</v>
      </c>
      <c r="AB8" s="6">
        <f>ROUND(EXP('Random Numbers'!AX7)/2.5*Averages!$J7+(1-'Random Numbers'!AX7^0.5)*VLOOKUP($D8,Averages!$H$113:$K$117,3,0),Proj_Rounding)</f>
        <v>0</v>
      </c>
      <c r="AC8" s="49">
        <f>ROUND(EXP('Random Numbers'!AY7)/2.5*Averages!$J7+(1-'Random Numbers'!AY7^0.5)*VLOOKUP($D8,Averages!$H$113:$K$117,3,0),Proj_Rounding)</f>
        <v>0</v>
      </c>
      <c r="AD8" s="69">
        <f t="shared" si="0"/>
        <v>0</v>
      </c>
    </row>
    <row r="9" spans="1:30" s="6" customFormat="1" ht="15" customHeight="1" x14ac:dyDescent="0.35">
      <c r="A9" s="2"/>
      <c r="B9" s="32" t="s">
        <v>22</v>
      </c>
      <c r="C9" s="51" t="s">
        <v>37</v>
      </c>
      <c r="D9" s="6" t="s">
        <v>9</v>
      </c>
      <c r="E9" s="6">
        <f>ROUND(EXP('Random Numbers'!AA8)/2.5*Averages!$J8+(1-'Random Numbers'!AA8^0.5)*VLOOKUP($D9,Averages!$H$113:$K$117,3,0),Proj_Rounding)</f>
        <v>0</v>
      </c>
      <c r="F9" s="6">
        <f>ROUND(EXP('Random Numbers'!AB8)/2.5*Averages!$J8+(1-'Random Numbers'!AB8^0.5)*VLOOKUP($D9,Averages!$H$113:$K$117,3,0),Proj_Rounding)</f>
        <v>0</v>
      </c>
      <c r="G9" s="6">
        <f>ROUND(EXP('Random Numbers'!AC8)/2.5*Averages!$J8+(1-'Random Numbers'!AC8^0.5)*VLOOKUP($D9,Averages!$H$113:$K$117,3,0),Proj_Rounding)</f>
        <v>0</v>
      </c>
      <c r="H9" s="6">
        <f>ROUND(EXP('Random Numbers'!AD8)/2.5*Averages!$J8+(1-'Random Numbers'!AD8^0.5)*VLOOKUP($D9,Averages!$H$113:$K$117,3,0),Proj_Rounding)</f>
        <v>0</v>
      </c>
      <c r="I9" s="6">
        <f>ROUND(EXP('Random Numbers'!AE8)/2.5*Averages!$J8+(1-'Random Numbers'!AE8^0.5)*VLOOKUP($D9,Averages!$H$113:$K$117,3,0),Proj_Rounding)</f>
        <v>0</v>
      </c>
      <c r="J9" s="6">
        <f>ROUND(EXP('Random Numbers'!AF8)/2.5*Averages!$J8+(1-'Random Numbers'!AF8^0.5)*VLOOKUP($D9,Averages!$H$113:$K$117,3,0),Proj_Rounding)</f>
        <v>0</v>
      </c>
      <c r="K9" s="6">
        <f>ROUND(EXP('Random Numbers'!AG8)/2.5*Averages!$J8+(1-'Random Numbers'!AG8^0.5)*VLOOKUP($D9,Averages!$H$113:$K$117,3,0),Proj_Rounding)</f>
        <v>0</v>
      </c>
      <c r="L9" s="6">
        <f>ROUND(EXP('Random Numbers'!AH8)/2.5*Averages!$J8+(1-'Random Numbers'!AH8^0.5)*VLOOKUP($D9,Averages!$H$113:$K$117,3,0),Proj_Rounding)</f>
        <v>0</v>
      </c>
      <c r="M9" s="6">
        <f>ROUND(EXP('Random Numbers'!AI8)/2.5*Averages!$J8+(1-'Random Numbers'!AI8^0.5)*VLOOKUP($D9,Averages!$H$113:$K$117,3,0),Proj_Rounding)</f>
        <v>0</v>
      </c>
      <c r="N9" s="6">
        <f>ROUND(EXP('Random Numbers'!AJ8)/2.5*Averages!$J8+(1-'Random Numbers'!AJ8^0.5)*VLOOKUP($D9,Averages!$H$113:$K$117,3,0),Proj_Rounding)</f>
        <v>0</v>
      </c>
      <c r="O9" s="6">
        <f>ROUND(EXP('Random Numbers'!AK8)/2.5*Averages!$J8+(1-'Random Numbers'!AK8^0.5)*VLOOKUP($D9,Averages!$H$113:$K$117,3,0),Proj_Rounding)</f>
        <v>0</v>
      </c>
      <c r="P9" s="6">
        <f>ROUND(EXP('Random Numbers'!AL8)/2.5*Averages!$J8+(1-'Random Numbers'!AL8^0.5)*VLOOKUP($D9,Averages!$H$113:$K$117,3,0),Proj_Rounding)</f>
        <v>0</v>
      </c>
      <c r="Q9" s="6">
        <f>ROUND(EXP('Random Numbers'!AM8)/2.5*Averages!$J8+(1-'Random Numbers'!AM8^0.5)*VLOOKUP($D9,Averages!$H$113:$K$117,3,0),Proj_Rounding)</f>
        <v>0</v>
      </c>
      <c r="R9" s="6">
        <f>ROUND(EXP('Random Numbers'!AN8)/2.5*Averages!$J8+(1-'Random Numbers'!AN8^0.5)*VLOOKUP($D9,Averages!$H$113:$K$117,3,0),Proj_Rounding)</f>
        <v>0</v>
      </c>
      <c r="S9" s="6">
        <f>ROUND(EXP('Random Numbers'!AO8)/2.5*Averages!$J8+(1-'Random Numbers'!AO8^0.5)*VLOOKUP($D9,Averages!$H$113:$K$117,3,0),Proj_Rounding)</f>
        <v>0</v>
      </c>
      <c r="T9" s="6">
        <f>ROUND(EXP('Random Numbers'!AP8)/2.5*Averages!$J8+(1-'Random Numbers'!AP8^0.5)*VLOOKUP($D9,Averages!$H$113:$K$117,3,0),Proj_Rounding)</f>
        <v>0</v>
      </c>
      <c r="U9" s="6">
        <f>ROUND(EXP('Random Numbers'!AQ8)/2.5*Averages!$J8+(1-'Random Numbers'!AQ8^0.5)*VLOOKUP($D9,Averages!$H$113:$K$117,3,0),Proj_Rounding)</f>
        <v>0</v>
      </c>
      <c r="V9" s="6">
        <f>ROUND(EXP('Random Numbers'!AR8)/2.5*Averages!$J8+(1-'Random Numbers'!AR8^0.5)*VLOOKUP($D9,Averages!$H$113:$K$117,3,0),Proj_Rounding)</f>
        <v>0</v>
      </c>
      <c r="W9" s="6">
        <f>ROUND(EXP('Random Numbers'!AS8)/2.5*Averages!$J8+(1-'Random Numbers'!AS8^0.5)*VLOOKUP($D9,Averages!$H$113:$K$117,3,0),Proj_Rounding)</f>
        <v>0</v>
      </c>
      <c r="X9" s="6">
        <f>ROUND(EXP('Random Numbers'!AT8)/2.5*Averages!$J8+(1-'Random Numbers'!AT8^0.5)*VLOOKUP($D9,Averages!$H$113:$K$117,3,0),Proj_Rounding)</f>
        <v>0</v>
      </c>
      <c r="Y9" s="6">
        <f>ROUND(EXP('Random Numbers'!AU8)/2.5*Averages!$J8+(1-'Random Numbers'!AU8^0.5)*VLOOKUP($D9,Averages!$H$113:$K$117,3,0),Proj_Rounding)</f>
        <v>0</v>
      </c>
      <c r="Z9" s="6">
        <f>ROUND(EXP('Random Numbers'!AV8)/2.5*Averages!$J8+(1-'Random Numbers'!AV8^0.5)*VLOOKUP($D9,Averages!$H$113:$K$117,3,0),Proj_Rounding)</f>
        <v>0</v>
      </c>
      <c r="AA9" s="6">
        <f>ROUND(EXP('Random Numbers'!AW8)/2.5*Averages!$J8+(1-'Random Numbers'!AW8^0.5)*VLOOKUP($D9,Averages!$H$113:$K$117,3,0),Proj_Rounding)</f>
        <v>0</v>
      </c>
      <c r="AB9" s="6">
        <f>ROUND(EXP('Random Numbers'!AX8)/2.5*Averages!$J8+(1-'Random Numbers'!AX8^0.5)*VLOOKUP($D9,Averages!$H$113:$K$117,3,0),Proj_Rounding)</f>
        <v>0</v>
      </c>
      <c r="AC9" s="49">
        <f>ROUND(EXP('Random Numbers'!AY8)/2.5*Averages!$J8+(1-'Random Numbers'!AY8^0.5)*VLOOKUP($D9,Averages!$H$113:$K$117,3,0),Proj_Rounding)</f>
        <v>0</v>
      </c>
      <c r="AD9" s="69">
        <f t="shared" si="0"/>
        <v>0</v>
      </c>
    </row>
    <row r="10" spans="1:30" s="6" customFormat="1" ht="15" customHeight="1" x14ac:dyDescent="0.35">
      <c r="A10" s="2"/>
      <c r="B10" s="32" t="s">
        <v>22</v>
      </c>
      <c r="C10" s="51" t="s">
        <v>38</v>
      </c>
      <c r="D10" s="6" t="s">
        <v>9</v>
      </c>
      <c r="E10" s="6">
        <f>ROUND(EXP('Random Numbers'!AA9)/2.5*Averages!$J9+(1-'Random Numbers'!AA9^0.5)*VLOOKUP($D10,Averages!$H$113:$K$117,3,0),Proj_Rounding)</f>
        <v>0</v>
      </c>
      <c r="F10" s="6">
        <f>ROUND(EXP('Random Numbers'!AB9)/2.5*Averages!$J9+(1-'Random Numbers'!AB9^0.5)*VLOOKUP($D10,Averages!$H$113:$K$117,3,0),Proj_Rounding)</f>
        <v>0</v>
      </c>
      <c r="G10" s="6">
        <f>ROUND(EXP('Random Numbers'!AC9)/2.5*Averages!$J9+(1-'Random Numbers'!AC9^0.5)*VLOOKUP($D10,Averages!$H$113:$K$117,3,0),Proj_Rounding)</f>
        <v>0</v>
      </c>
      <c r="H10" s="6">
        <f>ROUND(EXP('Random Numbers'!AD9)/2.5*Averages!$J9+(1-'Random Numbers'!AD9^0.5)*VLOOKUP($D10,Averages!$H$113:$K$117,3,0),Proj_Rounding)</f>
        <v>0</v>
      </c>
      <c r="I10" s="6">
        <f>ROUND(EXP('Random Numbers'!AE9)/2.5*Averages!$J9+(1-'Random Numbers'!AE9^0.5)*VLOOKUP($D10,Averages!$H$113:$K$117,3,0),Proj_Rounding)</f>
        <v>0</v>
      </c>
      <c r="J10" s="6">
        <f>ROUND(EXP('Random Numbers'!AF9)/2.5*Averages!$J9+(1-'Random Numbers'!AF9^0.5)*VLOOKUP($D10,Averages!$H$113:$K$117,3,0),Proj_Rounding)</f>
        <v>0</v>
      </c>
      <c r="K10" s="6">
        <f>ROUND(EXP('Random Numbers'!AG9)/2.5*Averages!$J9+(1-'Random Numbers'!AG9^0.5)*VLOOKUP($D10,Averages!$H$113:$K$117,3,0),Proj_Rounding)</f>
        <v>0</v>
      </c>
      <c r="L10" s="6">
        <f>ROUND(EXP('Random Numbers'!AH9)/2.5*Averages!$J9+(1-'Random Numbers'!AH9^0.5)*VLOOKUP($D10,Averages!$H$113:$K$117,3,0),Proj_Rounding)</f>
        <v>0</v>
      </c>
      <c r="M10" s="6">
        <f>ROUND(EXP('Random Numbers'!AI9)/2.5*Averages!$J9+(1-'Random Numbers'!AI9^0.5)*VLOOKUP($D10,Averages!$H$113:$K$117,3,0),Proj_Rounding)</f>
        <v>0</v>
      </c>
      <c r="N10" s="6">
        <f>ROUND(EXP('Random Numbers'!AJ9)/2.5*Averages!$J9+(1-'Random Numbers'!AJ9^0.5)*VLOOKUP($D10,Averages!$H$113:$K$117,3,0),Proj_Rounding)</f>
        <v>0</v>
      </c>
      <c r="O10" s="6">
        <f>ROUND(EXP('Random Numbers'!AK9)/2.5*Averages!$J9+(1-'Random Numbers'!AK9^0.5)*VLOOKUP($D10,Averages!$H$113:$K$117,3,0),Proj_Rounding)</f>
        <v>0</v>
      </c>
      <c r="P10" s="6">
        <f>ROUND(EXP('Random Numbers'!AL9)/2.5*Averages!$J9+(1-'Random Numbers'!AL9^0.5)*VLOOKUP($D10,Averages!$H$113:$K$117,3,0),Proj_Rounding)</f>
        <v>0</v>
      </c>
      <c r="Q10" s="6">
        <f>ROUND(EXP('Random Numbers'!AM9)/2.5*Averages!$J9+(1-'Random Numbers'!AM9^0.5)*VLOOKUP($D10,Averages!$H$113:$K$117,3,0),Proj_Rounding)</f>
        <v>0</v>
      </c>
      <c r="R10" s="6">
        <f>ROUND(EXP('Random Numbers'!AN9)/2.5*Averages!$J9+(1-'Random Numbers'!AN9^0.5)*VLOOKUP($D10,Averages!$H$113:$K$117,3,0),Proj_Rounding)</f>
        <v>0</v>
      </c>
      <c r="S10" s="6">
        <f>ROUND(EXP('Random Numbers'!AO9)/2.5*Averages!$J9+(1-'Random Numbers'!AO9^0.5)*VLOOKUP($D10,Averages!$H$113:$K$117,3,0),Proj_Rounding)</f>
        <v>0</v>
      </c>
      <c r="T10" s="6">
        <f>ROUND(EXP('Random Numbers'!AP9)/2.5*Averages!$J9+(1-'Random Numbers'!AP9^0.5)*VLOOKUP($D10,Averages!$H$113:$K$117,3,0),Proj_Rounding)</f>
        <v>0</v>
      </c>
      <c r="U10" s="6">
        <f>ROUND(EXP('Random Numbers'!AQ9)/2.5*Averages!$J9+(1-'Random Numbers'!AQ9^0.5)*VLOOKUP($D10,Averages!$H$113:$K$117,3,0),Proj_Rounding)</f>
        <v>0</v>
      </c>
      <c r="V10" s="6">
        <f>ROUND(EXP('Random Numbers'!AR9)/2.5*Averages!$J9+(1-'Random Numbers'!AR9^0.5)*VLOOKUP($D10,Averages!$H$113:$K$117,3,0),Proj_Rounding)</f>
        <v>0</v>
      </c>
      <c r="W10" s="6">
        <f>ROUND(EXP('Random Numbers'!AS9)/2.5*Averages!$J9+(1-'Random Numbers'!AS9^0.5)*VLOOKUP($D10,Averages!$H$113:$K$117,3,0),Proj_Rounding)</f>
        <v>0</v>
      </c>
      <c r="X10" s="6">
        <f>ROUND(EXP('Random Numbers'!AT9)/2.5*Averages!$J9+(1-'Random Numbers'!AT9^0.5)*VLOOKUP($D10,Averages!$H$113:$K$117,3,0),Proj_Rounding)</f>
        <v>0</v>
      </c>
      <c r="Y10" s="6">
        <f>ROUND(EXP('Random Numbers'!AU9)/2.5*Averages!$J9+(1-'Random Numbers'!AU9^0.5)*VLOOKUP($D10,Averages!$H$113:$K$117,3,0),Proj_Rounding)</f>
        <v>0</v>
      </c>
      <c r="Z10" s="6">
        <f>ROUND(EXP('Random Numbers'!AV9)/2.5*Averages!$J9+(1-'Random Numbers'!AV9^0.5)*VLOOKUP($D10,Averages!$H$113:$K$117,3,0),Proj_Rounding)</f>
        <v>0</v>
      </c>
      <c r="AA10" s="6">
        <f>ROUND(EXP('Random Numbers'!AW9)/2.5*Averages!$J9+(1-'Random Numbers'!AW9^0.5)*VLOOKUP($D10,Averages!$H$113:$K$117,3,0),Proj_Rounding)</f>
        <v>0</v>
      </c>
      <c r="AB10" s="6">
        <f>ROUND(EXP('Random Numbers'!AX9)/2.5*Averages!$J9+(1-'Random Numbers'!AX9^0.5)*VLOOKUP($D10,Averages!$H$113:$K$117,3,0),Proj_Rounding)</f>
        <v>0</v>
      </c>
      <c r="AC10" s="49">
        <f>ROUND(EXP('Random Numbers'!AY9)/2.5*Averages!$J9+(1-'Random Numbers'!AY9^0.5)*VLOOKUP($D10,Averages!$H$113:$K$117,3,0),Proj_Rounding)</f>
        <v>0</v>
      </c>
      <c r="AD10" s="69">
        <f t="shared" si="0"/>
        <v>0</v>
      </c>
    </row>
    <row r="11" spans="1:30" s="6" customFormat="1" ht="15" customHeight="1" x14ac:dyDescent="0.35">
      <c r="A11" s="2"/>
      <c r="B11" s="32" t="s">
        <v>22</v>
      </c>
      <c r="C11" s="51" t="s">
        <v>39</v>
      </c>
      <c r="D11" s="6" t="s">
        <v>9</v>
      </c>
      <c r="E11" s="6">
        <f>ROUND(EXP('Random Numbers'!AA10)/2.5*Averages!$J10+(1-'Random Numbers'!AA10^0.5)*VLOOKUP($D11,Averages!$H$113:$K$117,3,0),Proj_Rounding)</f>
        <v>0</v>
      </c>
      <c r="F11" s="6">
        <f>ROUND(EXP('Random Numbers'!AB10)/2.5*Averages!$J10+(1-'Random Numbers'!AB10^0.5)*VLOOKUP($D11,Averages!$H$113:$K$117,3,0),Proj_Rounding)</f>
        <v>0</v>
      </c>
      <c r="G11" s="6">
        <f>ROUND(EXP('Random Numbers'!AC10)/2.5*Averages!$J10+(1-'Random Numbers'!AC10^0.5)*VLOOKUP($D11,Averages!$H$113:$K$117,3,0),Proj_Rounding)</f>
        <v>0</v>
      </c>
      <c r="H11" s="6">
        <f>ROUND(EXP('Random Numbers'!AD10)/2.5*Averages!$J10+(1-'Random Numbers'!AD10^0.5)*VLOOKUP($D11,Averages!$H$113:$K$117,3,0),Proj_Rounding)</f>
        <v>0</v>
      </c>
      <c r="I11" s="6">
        <f>ROUND(EXP('Random Numbers'!AE10)/2.5*Averages!$J10+(1-'Random Numbers'!AE10^0.5)*VLOOKUP($D11,Averages!$H$113:$K$117,3,0),Proj_Rounding)</f>
        <v>0</v>
      </c>
      <c r="J11" s="6">
        <f>ROUND(EXP('Random Numbers'!AF10)/2.5*Averages!$J10+(1-'Random Numbers'!AF10^0.5)*VLOOKUP($D11,Averages!$H$113:$K$117,3,0),Proj_Rounding)</f>
        <v>0</v>
      </c>
      <c r="K11" s="6">
        <f>ROUND(EXP('Random Numbers'!AG10)/2.5*Averages!$J10+(1-'Random Numbers'!AG10^0.5)*VLOOKUP($D11,Averages!$H$113:$K$117,3,0),Proj_Rounding)</f>
        <v>0</v>
      </c>
      <c r="L11" s="6">
        <f>ROUND(EXP('Random Numbers'!AH10)/2.5*Averages!$J10+(1-'Random Numbers'!AH10^0.5)*VLOOKUP($D11,Averages!$H$113:$K$117,3,0),Proj_Rounding)</f>
        <v>0</v>
      </c>
      <c r="M11" s="6">
        <f>ROUND(EXP('Random Numbers'!AI10)/2.5*Averages!$J10+(1-'Random Numbers'!AI10^0.5)*VLOOKUP($D11,Averages!$H$113:$K$117,3,0),Proj_Rounding)</f>
        <v>0</v>
      </c>
      <c r="N11" s="6">
        <f>ROUND(EXP('Random Numbers'!AJ10)/2.5*Averages!$J10+(1-'Random Numbers'!AJ10^0.5)*VLOOKUP($D11,Averages!$H$113:$K$117,3,0),Proj_Rounding)</f>
        <v>0</v>
      </c>
      <c r="O11" s="6">
        <f>ROUND(EXP('Random Numbers'!AK10)/2.5*Averages!$J10+(1-'Random Numbers'!AK10^0.5)*VLOOKUP($D11,Averages!$H$113:$K$117,3,0),Proj_Rounding)</f>
        <v>0</v>
      </c>
      <c r="P11" s="6">
        <f>ROUND(EXP('Random Numbers'!AL10)/2.5*Averages!$J10+(1-'Random Numbers'!AL10^0.5)*VLOOKUP($D11,Averages!$H$113:$K$117,3,0),Proj_Rounding)</f>
        <v>0</v>
      </c>
      <c r="Q11" s="6">
        <f>ROUND(EXP('Random Numbers'!AM10)/2.5*Averages!$J10+(1-'Random Numbers'!AM10^0.5)*VLOOKUP($D11,Averages!$H$113:$K$117,3,0),Proj_Rounding)</f>
        <v>0</v>
      </c>
      <c r="R11" s="6">
        <f>ROUND(EXP('Random Numbers'!AN10)/2.5*Averages!$J10+(1-'Random Numbers'!AN10^0.5)*VLOOKUP($D11,Averages!$H$113:$K$117,3,0),Proj_Rounding)</f>
        <v>0</v>
      </c>
      <c r="S11" s="6">
        <f>ROUND(EXP('Random Numbers'!AO10)/2.5*Averages!$J10+(1-'Random Numbers'!AO10^0.5)*VLOOKUP($D11,Averages!$H$113:$K$117,3,0),Proj_Rounding)</f>
        <v>0</v>
      </c>
      <c r="T11" s="6">
        <f>ROUND(EXP('Random Numbers'!AP10)/2.5*Averages!$J10+(1-'Random Numbers'!AP10^0.5)*VLOOKUP($D11,Averages!$H$113:$K$117,3,0),Proj_Rounding)</f>
        <v>0</v>
      </c>
      <c r="U11" s="6">
        <f>ROUND(EXP('Random Numbers'!AQ10)/2.5*Averages!$J10+(1-'Random Numbers'!AQ10^0.5)*VLOOKUP($D11,Averages!$H$113:$K$117,3,0),Proj_Rounding)</f>
        <v>0</v>
      </c>
      <c r="V11" s="6">
        <f>ROUND(EXP('Random Numbers'!AR10)/2.5*Averages!$J10+(1-'Random Numbers'!AR10^0.5)*VLOOKUP($D11,Averages!$H$113:$K$117,3,0),Proj_Rounding)</f>
        <v>0</v>
      </c>
      <c r="W11" s="6">
        <f>ROUND(EXP('Random Numbers'!AS10)/2.5*Averages!$J10+(1-'Random Numbers'!AS10^0.5)*VLOOKUP($D11,Averages!$H$113:$K$117,3,0),Proj_Rounding)</f>
        <v>0</v>
      </c>
      <c r="X11" s="6">
        <f>ROUND(EXP('Random Numbers'!AT10)/2.5*Averages!$J10+(1-'Random Numbers'!AT10^0.5)*VLOOKUP($D11,Averages!$H$113:$K$117,3,0),Proj_Rounding)</f>
        <v>0</v>
      </c>
      <c r="Y11" s="6">
        <f>ROUND(EXP('Random Numbers'!AU10)/2.5*Averages!$J10+(1-'Random Numbers'!AU10^0.5)*VLOOKUP($D11,Averages!$H$113:$K$117,3,0),Proj_Rounding)</f>
        <v>0</v>
      </c>
      <c r="Z11" s="6">
        <f>ROUND(EXP('Random Numbers'!AV10)/2.5*Averages!$J10+(1-'Random Numbers'!AV10^0.5)*VLOOKUP($D11,Averages!$H$113:$K$117,3,0),Proj_Rounding)</f>
        <v>0</v>
      </c>
      <c r="AA11" s="6">
        <f>ROUND(EXP('Random Numbers'!AW10)/2.5*Averages!$J10+(1-'Random Numbers'!AW10^0.5)*VLOOKUP($D11,Averages!$H$113:$K$117,3,0),Proj_Rounding)</f>
        <v>0</v>
      </c>
      <c r="AB11" s="6">
        <f>ROUND(EXP('Random Numbers'!AX10)/2.5*Averages!$J10+(1-'Random Numbers'!AX10^0.5)*VLOOKUP($D11,Averages!$H$113:$K$117,3,0),Proj_Rounding)</f>
        <v>0</v>
      </c>
      <c r="AC11" s="49">
        <f>ROUND(EXP('Random Numbers'!AY10)/2.5*Averages!$J10+(1-'Random Numbers'!AY10^0.5)*VLOOKUP($D11,Averages!$H$113:$K$117,3,0),Proj_Rounding)</f>
        <v>0</v>
      </c>
      <c r="AD11" s="69">
        <f t="shared" si="0"/>
        <v>0</v>
      </c>
    </row>
    <row r="12" spans="1:30" s="6" customFormat="1" ht="15" customHeight="1" x14ac:dyDescent="0.35">
      <c r="A12" s="2"/>
      <c r="B12" s="32" t="s">
        <v>22</v>
      </c>
      <c r="C12" s="51" t="s">
        <v>40</v>
      </c>
      <c r="D12" s="6" t="s">
        <v>10</v>
      </c>
      <c r="E12" s="6">
        <f>ROUND(EXP('Random Numbers'!AA11)/2.5*Averages!$J11+(1-'Random Numbers'!AA11^0.5)*VLOOKUP($D12,Averages!$H$113:$K$117,3,0),Proj_Rounding)</f>
        <v>2</v>
      </c>
      <c r="F12" s="6">
        <f>ROUND(EXP('Random Numbers'!AB11)/2.5*Averages!$J11+(1-'Random Numbers'!AB11^0.5)*VLOOKUP($D12,Averages!$H$113:$K$117,3,0),Proj_Rounding)</f>
        <v>2</v>
      </c>
      <c r="G12" s="6">
        <f>ROUND(EXP('Random Numbers'!AC11)/2.5*Averages!$J11+(1-'Random Numbers'!AC11^0.5)*VLOOKUP($D12,Averages!$H$113:$K$117,3,0),Proj_Rounding)</f>
        <v>2</v>
      </c>
      <c r="H12" s="6">
        <f>ROUND(EXP('Random Numbers'!AD11)/2.5*Averages!$J11+(1-'Random Numbers'!AD11^0.5)*VLOOKUP($D12,Averages!$H$113:$K$117,3,0),Proj_Rounding)</f>
        <v>2</v>
      </c>
      <c r="I12" s="6">
        <f>ROUND(EXP('Random Numbers'!AE11)/2.5*Averages!$J11+(1-'Random Numbers'!AE11^0.5)*VLOOKUP($D12,Averages!$H$113:$K$117,3,0),Proj_Rounding)</f>
        <v>2</v>
      </c>
      <c r="J12" s="6">
        <f>ROUND(EXP('Random Numbers'!AF11)/2.5*Averages!$J11+(1-'Random Numbers'!AF11^0.5)*VLOOKUP($D12,Averages!$H$113:$K$117,3,0),Proj_Rounding)</f>
        <v>2</v>
      </c>
      <c r="K12" s="6">
        <f>ROUND(EXP('Random Numbers'!AG11)/2.5*Averages!$J11+(1-'Random Numbers'!AG11^0.5)*VLOOKUP($D12,Averages!$H$113:$K$117,3,0),Proj_Rounding)</f>
        <v>2</v>
      </c>
      <c r="L12" s="6">
        <f>ROUND(EXP('Random Numbers'!AH11)/2.5*Averages!$J11+(1-'Random Numbers'!AH11^0.5)*VLOOKUP($D12,Averages!$H$113:$K$117,3,0),Proj_Rounding)</f>
        <v>2</v>
      </c>
      <c r="M12" s="6">
        <f>ROUND(EXP('Random Numbers'!AI11)/2.5*Averages!$J11+(1-'Random Numbers'!AI11^0.5)*VLOOKUP($D12,Averages!$H$113:$K$117,3,0),Proj_Rounding)</f>
        <v>2</v>
      </c>
      <c r="N12" s="6">
        <f>ROUND(EXP('Random Numbers'!AJ11)/2.5*Averages!$J11+(1-'Random Numbers'!AJ11^0.5)*VLOOKUP($D12,Averages!$H$113:$K$117,3,0),Proj_Rounding)</f>
        <v>1</v>
      </c>
      <c r="O12" s="6">
        <f>ROUND(EXP('Random Numbers'!AK11)/2.5*Averages!$J11+(1-'Random Numbers'!AK11^0.5)*VLOOKUP($D12,Averages!$H$113:$K$117,3,0),Proj_Rounding)</f>
        <v>2</v>
      </c>
      <c r="P12" s="6">
        <f>ROUND(EXP('Random Numbers'!AL11)/2.5*Averages!$J11+(1-'Random Numbers'!AL11^0.5)*VLOOKUP($D12,Averages!$H$113:$K$117,3,0),Proj_Rounding)</f>
        <v>2</v>
      </c>
      <c r="Q12" s="6">
        <f>ROUND(EXP('Random Numbers'!AM11)/2.5*Averages!$J11+(1-'Random Numbers'!AM11^0.5)*VLOOKUP($D12,Averages!$H$113:$K$117,3,0),Proj_Rounding)</f>
        <v>1</v>
      </c>
      <c r="R12" s="6">
        <f>ROUND(EXP('Random Numbers'!AN11)/2.5*Averages!$J11+(1-'Random Numbers'!AN11^0.5)*VLOOKUP($D12,Averages!$H$113:$K$117,3,0),Proj_Rounding)</f>
        <v>1</v>
      </c>
      <c r="S12" s="6">
        <f>ROUND(EXP('Random Numbers'!AO11)/2.5*Averages!$J11+(1-'Random Numbers'!AO11^0.5)*VLOOKUP($D12,Averages!$H$113:$K$117,3,0),Proj_Rounding)</f>
        <v>1</v>
      </c>
      <c r="T12" s="6">
        <f>ROUND(EXP('Random Numbers'!AP11)/2.5*Averages!$J11+(1-'Random Numbers'!AP11^0.5)*VLOOKUP($D12,Averages!$H$113:$K$117,3,0),Proj_Rounding)</f>
        <v>1</v>
      </c>
      <c r="U12" s="6">
        <f>ROUND(EXP('Random Numbers'!AQ11)/2.5*Averages!$J11+(1-'Random Numbers'!AQ11^0.5)*VLOOKUP($D12,Averages!$H$113:$K$117,3,0),Proj_Rounding)</f>
        <v>2</v>
      </c>
      <c r="V12" s="6">
        <f>ROUND(EXP('Random Numbers'!AR11)/2.5*Averages!$J11+(1-'Random Numbers'!AR11^0.5)*VLOOKUP($D12,Averages!$H$113:$K$117,3,0),Proj_Rounding)</f>
        <v>2</v>
      </c>
      <c r="W12" s="6">
        <f>ROUND(EXP('Random Numbers'!AS11)/2.5*Averages!$J11+(1-'Random Numbers'!AS11^0.5)*VLOOKUP($D12,Averages!$H$113:$K$117,3,0),Proj_Rounding)</f>
        <v>2</v>
      </c>
      <c r="X12" s="6">
        <f>ROUND(EXP('Random Numbers'!AT11)/2.5*Averages!$J11+(1-'Random Numbers'!AT11^0.5)*VLOOKUP($D12,Averages!$H$113:$K$117,3,0),Proj_Rounding)</f>
        <v>2</v>
      </c>
      <c r="Y12" s="6">
        <f>ROUND(EXP('Random Numbers'!AU11)/2.5*Averages!$J11+(1-'Random Numbers'!AU11^0.5)*VLOOKUP($D12,Averages!$H$113:$K$117,3,0),Proj_Rounding)</f>
        <v>2</v>
      </c>
      <c r="Z12" s="6">
        <f>ROUND(EXP('Random Numbers'!AV11)/2.5*Averages!$J11+(1-'Random Numbers'!AV11^0.5)*VLOOKUP($D12,Averages!$H$113:$K$117,3,0),Proj_Rounding)</f>
        <v>2</v>
      </c>
      <c r="AA12" s="6">
        <f>ROUND(EXP('Random Numbers'!AW11)/2.5*Averages!$J11+(1-'Random Numbers'!AW11^0.5)*VLOOKUP($D12,Averages!$H$113:$K$117,3,0),Proj_Rounding)</f>
        <v>2</v>
      </c>
      <c r="AB12" s="6">
        <f>ROUND(EXP('Random Numbers'!AX11)/2.5*Averages!$J11+(1-'Random Numbers'!AX11^0.5)*VLOOKUP($D12,Averages!$H$113:$K$117,3,0),Proj_Rounding)</f>
        <v>2</v>
      </c>
      <c r="AC12" s="49">
        <f>ROUND(EXP('Random Numbers'!AY11)/2.5*Averages!$J11+(1-'Random Numbers'!AY11^0.5)*VLOOKUP($D12,Averages!$H$113:$K$117,3,0),Proj_Rounding)</f>
        <v>2</v>
      </c>
      <c r="AD12" s="69">
        <f t="shared" si="0"/>
        <v>45</v>
      </c>
    </row>
    <row r="13" spans="1:30" s="6" customFormat="1" ht="15" customHeight="1" x14ac:dyDescent="0.35">
      <c r="A13" s="2"/>
      <c r="B13" s="32" t="s">
        <v>22</v>
      </c>
      <c r="C13" s="51" t="s">
        <v>41</v>
      </c>
      <c r="D13" s="6" t="s">
        <v>10</v>
      </c>
      <c r="E13" s="6">
        <f>ROUND(EXP('Random Numbers'!AA12)/2.5*Averages!$J12+(1-'Random Numbers'!AA12^0.5)*VLOOKUP($D13,Averages!$H$113:$K$117,3,0),Proj_Rounding)</f>
        <v>2</v>
      </c>
      <c r="F13" s="6">
        <f>ROUND(EXP('Random Numbers'!AB12)/2.5*Averages!$J12+(1-'Random Numbers'!AB12^0.5)*VLOOKUP($D13,Averages!$H$113:$K$117,3,0),Proj_Rounding)</f>
        <v>1</v>
      </c>
      <c r="G13" s="6">
        <f>ROUND(EXP('Random Numbers'!AC12)/2.5*Averages!$J12+(1-'Random Numbers'!AC12^0.5)*VLOOKUP($D13,Averages!$H$113:$K$117,3,0),Proj_Rounding)</f>
        <v>2</v>
      </c>
      <c r="H13" s="6">
        <f>ROUND(EXP('Random Numbers'!AD12)/2.5*Averages!$J12+(1-'Random Numbers'!AD12^0.5)*VLOOKUP($D13,Averages!$H$113:$K$117,3,0),Proj_Rounding)</f>
        <v>2</v>
      </c>
      <c r="I13" s="6">
        <f>ROUND(EXP('Random Numbers'!AE12)/2.5*Averages!$J12+(1-'Random Numbers'!AE12^0.5)*VLOOKUP($D13,Averages!$H$113:$K$117,3,0),Proj_Rounding)</f>
        <v>1</v>
      </c>
      <c r="J13" s="6">
        <f>ROUND(EXP('Random Numbers'!AF12)/2.5*Averages!$J12+(1-'Random Numbers'!AF12^0.5)*VLOOKUP($D13,Averages!$H$113:$K$117,3,0),Proj_Rounding)</f>
        <v>2</v>
      </c>
      <c r="K13" s="6">
        <f>ROUND(EXP('Random Numbers'!AG12)/2.5*Averages!$J12+(1-'Random Numbers'!AG12^0.5)*VLOOKUP($D13,Averages!$H$113:$K$117,3,0),Proj_Rounding)</f>
        <v>2</v>
      </c>
      <c r="L13" s="6">
        <f>ROUND(EXP('Random Numbers'!AH12)/2.5*Averages!$J12+(1-'Random Numbers'!AH12^0.5)*VLOOKUP($D13,Averages!$H$113:$K$117,3,0),Proj_Rounding)</f>
        <v>2</v>
      </c>
      <c r="M13" s="6">
        <f>ROUND(EXP('Random Numbers'!AI12)/2.5*Averages!$J12+(1-'Random Numbers'!AI12^0.5)*VLOOKUP($D13,Averages!$H$113:$K$117,3,0),Proj_Rounding)</f>
        <v>1</v>
      </c>
      <c r="N13" s="6">
        <f>ROUND(EXP('Random Numbers'!AJ12)/2.5*Averages!$J12+(1-'Random Numbers'!AJ12^0.5)*VLOOKUP($D13,Averages!$H$113:$K$117,3,0),Proj_Rounding)</f>
        <v>2</v>
      </c>
      <c r="O13" s="6">
        <f>ROUND(EXP('Random Numbers'!AK12)/2.5*Averages!$J12+(1-'Random Numbers'!AK12^0.5)*VLOOKUP($D13,Averages!$H$113:$K$117,3,0),Proj_Rounding)</f>
        <v>2</v>
      </c>
      <c r="P13" s="6">
        <f>ROUND(EXP('Random Numbers'!AL12)/2.5*Averages!$J12+(1-'Random Numbers'!AL12^0.5)*VLOOKUP($D13,Averages!$H$113:$K$117,3,0),Proj_Rounding)</f>
        <v>1</v>
      </c>
      <c r="Q13" s="6">
        <f>ROUND(EXP('Random Numbers'!AM12)/2.5*Averages!$J12+(1-'Random Numbers'!AM12^0.5)*VLOOKUP($D13,Averages!$H$113:$K$117,3,0),Proj_Rounding)</f>
        <v>2</v>
      </c>
      <c r="R13" s="6">
        <f>ROUND(EXP('Random Numbers'!AN12)/2.5*Averages!$J12+(1-'Random Numbers'!AN12^0.5)*VLOOKUP($D13,Averages!$H$113:$K$117,3,0),Proj_Rounding)</f>
        <v>1</v>
      </c>
      <c r="S13" s="6">
        <f>ROUND(EXP('Random Numbers'!AO12)/2.5*Averages!$J12+(1-'Random Numbers'!AO12^0.5)*VLOOKUP($D13,Averages!$H$113:$K$117,3,0),Proj_Rounding)</f>
        <v>2</v>
      </c>
      <c r="T13" s="6">
        <f>ROUND(EXP('Random Numbers'!AP12)/2.5*Averages!$J12+(1-'Random Numbers'!AP12^0.5)*VLOOKUP($D13,Averages!$H$113:$K$117,3,0),Proj_Rounding)</f>
        <v>2</v>
      </c>
      <c r="U13" s="6">
        <f>ROUND(EXP('Random Numbers'!AQ12)/2.5*Averages!$J12+(1-'Random Numbers'!AQ12^0.5)*VLOOKUP($D13,Averages!$H$113:$K$117,3,0),Proj_Rounding)</f>
        <v>1</v>
      </c>
      <c r="V13" s="6">
        <f>ROUND(EXP('Random Numbers'!AR12)/2.5*Averages!$J12+(1-'Random Numbers'!AR12^0.5)*VLOOKUP($D13,Averages!$H$113:$K$117,3,0),Proj_Rounding)</f>
        <v>2</v>
      </c>
      <c r="W13" s="6">
        <f>ROUND(EXP('Random Numbers'!AS12)/2.5*Averages!$J12+(1-'Random Numbers'!AS12^0.5)*VLOOKUP($D13,Averages!$H$113:$K$117,3,0),Proj_Rounding)</f>
        <v>2</v>
      </c>
      <c r="X13" s="6">
        <f>ROUND(EXP('Random Numbers'!AT12)/2.5*Averages!$J12+(1-'Random Numbers'!AT12^0.5)*VLOOKUP($D13,Averages!$H$113:$K$117,3,0),Proj_Rounding)</f>
        <v>2</v>
      </c>
      <c r="Y13" s="6">
        <f>ROUND(EXP('Random Numbers'!AU12)/2.5*Averages!$J12+(1-'Random Numbers'!AU12^0.5)*VLOOKUP($D13,Averages!$H$113:$K$117,3,0),Proj_Rounding)</f>
        <v>2</v>
      </c>
      <c r="Z13" s="6">
        <f>ROUND(EXP('Random Numbers'!AV12)/2.5*Averages!$J12+(1-'Random Numbers'!AV12^0.5)*VLOOKUP($D13,Averages!$H$113:$K$117,3,0),Proj_Rounding)</f>
        <v>2</v>
      </c>
      <c r="AA13" s="6">
        <f>ROUND(EXP('Random Numbers'!AW12)/2.5*Averages!$J12+(1-'Random Numbers'!AW12^0.5)*VLOOKUP($D13,Averages!$H$113:$K$117,3,0),Proj_Rounding)</f>
        <v>2</v>
      </c>
      <c r="AB13" s="6">
        <f>ROUND(EXP('Random Numbers'!AX12)/2.5*Averages!$J12+(1-'Random Numbers'!AX12^0.5)*VLOOKUP($D13,Averages!$H$113:$K$117,3,0),Proj_Rounding)</f>
        <v>2</v>
      </c>
      <c r="AC13" s="49">
        <f>ROUND(EXP('Random Numbers'!AY12)/2.5*Averages!$J12+(1-'Random Numbers'!AY12^0.5)*VLOOKUP($D13,Averages!$H$113:$K$117,3,0),Proj_Rounding)</f>
        <v>1</v>
      </c>
      <c r="AD13" s="69">
        <f t="shared" si="0"/>
        <v>43</v>
      </c>
    </row>
    <row r="14" spans="1:30" s="6" customFormat="1" ht="15" customHeight="1" x14ac:dyDescent="0.35">
      <c r="A14" s="2"/>
      <c r="B14" s="32" t="s">
        <v>22</v>
      </c>
      <c r="C14" s="51" t="s">
        <v>42</v>
      </c>
      <c r="D14" s="6" t="s">
        <v>11</v>
      </c>
      <c r="E14" s="6">
        <f>ROUND(EXP('Random Numbers'!AA13)/2.5*Averages!$J13+(1-'Random Numbers'!AA13^0.5)*VLOOKUP($D14,Averages!$H$113:$K$117,3,0),Proj_Rounding)</f>
        <v>0</v>
      </c>
      <c r="F14" s="6">
        <f>ROUND(EXP('Random Numbers'!AB13)/2.5*Averages!$J13+(1-'Random Numbers'!AB13^0.5)*VLOOKUP($D14,Averages!$H$113:$K$117,3,0),Proj_Rounding)</f>
        <v>0</v>
      </c>
      <c r="G14" s="6">
        <f>ROUND(EXP('Random Numbers'!AC13)/2.5*Averages!$J13+(1-'Random Numbers'!AC13^0.5)*VLOOKUP($D14,Averages!$H$113:$K$117,3,0),Proj_Rounding)</f>
        <v>0</v>
      </c>
      <c r="H14" s="6">
        <f>ROUND(EXP('Random Numbers'!AD13)/2.5*Averages!$J13+(1-'Random Numbers'!AD13^0.5)*VLOOKUP($D14,Averages!$H$113:$K$117,3,0),Proj_Rounding)</f>
        <v>0</v>
      </c>
      <c r="I14" s="6">
        <f>ROUND(EXP('Random Numbers'!AE13)/2.5*Averages!$J13+(1-'Random Numbers'!AE13^0.5)*VLOOKUP($D14,Averages!$H$113:$K$117,3,0),Proj_Rounding)</f>
        <v>0</v>
      </c>
      <c r="J14" s="6">
        <f>ROUND(EXP('Random Numbers'!AF13)/2.5*Averages!$J13+(1-'Random Numbers'!AF13^0.5)*VLOOKUP($D14,Averages!$H$113:$K$117,3,0),Proj_Rounding)</f>
        <v>0</v>
      </c>
      <c r="K14" s="6">
        <f>ROUND(EXP('Random Numbers'!AG13)/2.5*Averages!$J13+(1-'Random Numbers'!AG13^0.5)*VLOOKUP($D14,Averages!$H$113:$K$117,3,0),Proj_Rounding)</f>
        <v>0</v>
      </c>
      <c r="L14" s="6">
        <f>ROUND(EXP('Random Numbers'!AH13)/2.5*Averages!$J13+(1-'Random Numbers'!AH13^0.5)*VLOOKUP($D14,Averages!$H$113:$K$117,3,0),Proj_Rounding)</f>
        <v>0</v>
      </c>
      <c r="M14" s="6">
        <f>ROUND(EXP('Random Numbers'!AI13)/2.5*Averages!$J13+(1-'Random Numbers'!AI13^0.5)*VLOOKUP($D14,Averages!$H$113:$K$117,3,0),Proj_Rounding)</f>
        <v>0</v>
      </c>
      <c r="N14" s="6">
        <f>ROUND(EXP('Random Numbers'!AJ13)/2.5*Averages!$J13+(1-'Random Numbers'!AJ13^0.5)*VLOOKUP($D14,Averages!$H$113:$K$117,3,0),Proj_Rounding)</f>
        <v>0</v>
      </c>
      <c r="O14" s="6">
        <f>ROUND(EXP('Random Numbers'!AK13)/2.5*Averages!$J13+(1-'Random Numbers'!AK13^0.5)*VLOOKUP($D14,Averages!$H$113:$K$117,3,0),Proj_Rounding)</f>
        <v>0</v>
      </c>
      <c r="P14" s="6">
        <f>ROUND(EXP('Random Numbers'!AL13)/2.5*Averages!$J13+(1-'Random Numbers'!AL13^0.5)*VLOOKUP($D14,Averages!$H$113:$K$117,3,0),Proj_Rounding)</f>
        <v>0</v>
      </c>
      <c r="Q14" s="6">
        <f>ROUND(EXP('Random Numbers'!AM13)/2.5*Averages!$J13+(1-'Random Numbers'!AM13^0.5)*VLOOKUP($D14,Averages!$H$113:$K$117,3,0),Proj_Rounding)</f>
        <v>0</v>
      </c>
      <c r="R14" s="6">
        <f>ROUND(EXP('Random Numbers'!AN13)/2.5*Averages!$J13+(1-'Random Numbers'!AN13^0.5)*VLOOKUP($D14,Averages!$H$113:$K$117,3,0),Proj_Rounding)</f>
        <v>0</v>
      </c>
      <c r="S14" s="6">
        <f>ROUND(EXP('Random Numbers'!AO13)/2.5*Averages!$J13+(1-'Random Numbers'!AO13^0.5)*VLOOKUP($D14,Averages!$H$113:$K$117,3,0),Proj_Rounding)</f>
        <v>0</v>
      </c>
      <c r="T14" s="6">
        <f>ROUND(EXP('Random Numbers'!AP13)/2.5*Averages!$J13+(1-'Random Numbers'!AP13^0.5)*VLOOKUP($D14,Averages!$H$113:$K$117,3,0),Proj_Rounding)</f>
        <v>0</v>
      </c>
      <c r="U14" s="6">
        <f>ROUND(EXP('Random Numbers'!AQ13)/2.5*Averages!$J13+(1-'Random Numbers'!AQ13^0.5)*VLOOKUP($D14,Averages!$H$113:$K$117,3,0),Proj_Rounding)</f>
        <v>0</v>
      </c>
      <c r="V14" s="6">
        <f>ROUND(EXP('Random Numbers'!AR13)/2.5*Averages!$J13+(1-'Random Numbers'!AR13^0.5)*VLOOKUP($D14,Averages!$H$113:$K$117,3,0),Proj_Rounding)</f>
        <v>0</v>
      </c>
      <c r="W14" s="6">
        <f>ROUND(EXP('Random Numbers'!AS13)/2.5*Averages!$J13+(1-'Random Numbers'!AS13^0.5)*VLOOKUP($D14,Averages!$H$113:$K$117,3,0),Proj_Rounding)</f>
        <v>0</v>
      </c>
      <c r="X14" s="6">
        <f>ROUND(EXP('Random Numbers'!AT13)/2.5*Averages!$J13+(1-'Random Numbers'!AT13^0.5)*VLOOKUP($D14,Averages!$H$113:$K$117,3,0),Proj_Rounding)</f>
        <v>0</v>
      </c>
      <c r="Y14" s="6">
        <f>ROUND(EXP('Random Numbers'!AU13)/2.5*Averages!$J13+(1-'Random Numbers'!AU13^0.5)*VLOOKUP($D14,Averages!$H$113:$K$117,3,0),Proj_Rounding)</f>
        <v>0</v>
      </c>
      <c r="Z14" s="6">
        <f>ROUND(EXP('Random Numbers'!AV13)/2.5*Averages!$J13+(1-'Random Numbers'!AV13^0.5)*VLOOKUP($D14,Averages!$H$113:$K$117,3,0),Proj_Rounding)</f>
        <v>0</v>
      </c>
      <c r="AA14" s="6">
        <f>ROUND(EXP('Random Numbers'!AW13)/2.5*Averages!$J13+(1-'Random Numbers'!AW13^0.5)*VLOOKUP($D14,Averages!$H$113:$K$117,3,0),Proj_Rounding)</f>
        <v>0</v>
      </c>
      <c r="AB14" s="6">
        <f>ROUND(EXP('Random Numbers'!AX13)/2.5*Averages!$J13+(1-'Random Numbers'!AX13^0.5)*VLOOKUP($D14,Averages!$H$113:$K$117,3,0),Proj_Rounding)</f>
        <v>0</v>
      </c>
      <c r="AC14" s="49">
        <f>ROUND(EXP('Random Numbers'!AY13)/2.5*Averages!$J13+(1-'Random Numbers'!AY13^0.5)*VLOOKUP($D14,Averages!$H$113:$K$117,3,0),Proj_Rounding)</f>
        <v>0</v>
      </c>
      <c r="AD14" s="69">
        <f t="shared" si="0"/>
        <v>0</v>
      </c>
    </row>
    <row r="15" spans="1:30" ht="15" customHeight="1" x14ac:dyDescent="0.35">
      <c r="B15" s="32" t="s">
        <v>23</v>
      </c>
      <c r="C15" s="51" t="s">
        <v>43</v>
      </c>
      <c r="D15" s="6" t="s">
        <v>8</v>
      </c>
      <c r="E15" s="6">
        <f>ROUND(EXP('Random Numbers'!AA14)/2.5*Averages!$J14+(1-'Random Numbers'!AA14^0.5)*VLOOKUP($D15,Averages!$H$113:$K$117,3,0),Proj_Rounding)</f>
        <v>1</v>
      </c>
      <c r="F15" s="6">
        <f>ROUND(EXP('Random Numbers'!AB14)/2.5*Averages!$J14+(1-'Random Numbers'!AB14^0.5)*VLOOKUP($D15,Averages!$H$113:$K$117,3,0),Proj_Rounding)</f>
        <v>1</v>
      </c>
      <c r="G15" s="6">
        <f>ROUND(EXP('Random Numbers'!AC14)/2.5*Averages!$J14+(1-'Random Numbers'!AC14^0.5)*VLOOKUP($D15,Averages!$H$113:$K$117,3,0),Proj_Rounding)</f>
        <v>2</v>
      </c>
      <c r="H15" s="6">
        <f>ROUND(EXP('Random Numbers'!AD14)/2.5*Averages!$J14+(1-'Random Numbers'!AD14^0.5)*VLOOKUP($D15,Averages!$H$113:$K$117,3,0),Proj_Rounding)</f>
        <v>1</v>
      </c>
      <c r="I15" s="6">
        <f>ROUND(EXP('Random Numbers'!AE14)/2.5*Averages!$J14+(1-'Random Numbers'!AE14^0.5)*VLOOKUP($D15,Averages!$H$113:$K$117,3,0),Proj_Rounding)</f>
        <v>1</v>
      </c>
      <c r="J15" s="6">
        <f>ROUND(EXP('Random Numbers'!AF14)/2.5*Averages!$J14+(1-'Random Numbers'!AF14^0.5)*VLOOKUP($D15,Averages!$H$113:$K$117,3,0),Proj_Rounding)</f>
        <v>1</v>
      </c>
      <c r="K15" s="6">
        <f>ROUND(EXP('Random Numbers'!AG14)/2.5*Averages!$J14+(1-'Random Numbers'!AG14^0.5)*VLOOKUP($D15,Averages!$H$113:$K$117,3,0),Proj_Rounding)</f>
        <v>1</v>
      </c>
      <c r="L15" s="6">
        <f>ROUND(EXP('Random Numbers'!AH14)/2.5*Averages!$J14+(1-'Random Numbers'!AH14^0.5)*VLOOKUP($D15,Averages!$H$113:$K$117,3,0),Proj_Rounding)</f>
        <v>2</v>
      </c>
      <c r="M15" s="6">
        <f>ROUND(EXP('Random Numbers'!AI14)/2.5*Averages!$J14+(1-'Random Numbers'!AI14^0.5)*VLOOKUP($D15,Averages!$H$113:$K$117,3,0),Proj_Rounding)</f>
        <v>1</v>
      </c>
      <c r="N15" s="6">
        <f>ROUND(EXP('Random Numbers'!AJ14)/2.5*Averages!$J14+(1-'Random Numbers'!AJ14^0.5)*VLOOKUP($D15,Averages!$H$113:$K$117,3,0),Proj_Rounding)</f>
        <v>1</v>
      </c>
      <c r="O15" s="6">
        <f>ROUND(EXP('Random Numbers'!AK14)/2.5*Averages!$J14+(1-'Random Numbers'!AK14^0.5)*VLOOKUP($D15,Averages!$H$113:$K$117,3,0),Proj_Rounding)</f>
        <v>1</v>
      </c>
      <c r="P15" s="6">
        <f>ROUND(EXP('Random Numbers'!AL14)/2.5*Averages!$J14+(1-'Random Numbers'!AL14^0.5)*VLOOKUP($D15,Averages!$H$113:$K$117,3,0),Proj_Rounding)</f>
        <v>1</v>
      </c>
      <c r="Q15" s="6">
        <f>ROUND(EXP('Random Numbers'!AM14)/2.5*Averages!$J14+(1-'Random Numbers'!AM14^0.5)*VLOOKUP($D15,Averages!$H$113:$K$117,3,0),Proj_Rounding)</f>
        <v>1</v>
      </c>
      <c r="R15" s="6">
        <f>ROUND(EXP('Random Numbers'!AN14)/2.5*Averages!$J14+(1-'Random Numbers'!AN14^0.5)*VLOOKUP($D15,Averages!$H$113:$K$117,3,0),Proj_Rounding)</f>
        <v>2</v>
      </c>
      <c r="S15" s="6">
        <f>ROUND(EXP('Random Numbers'!AO14)/2.5*Averages!$J14+(1-'Random Numbers'!AO14^0.5)*VLOOKUP($D15,Averages!$H$113:$K$117,3,0),Proj_Rounding)</f>
        <v>1</v>
      </c>
      <c r="T15" s="6">
        <f>ROUND(EXP('Random Numbers'!AP14)/2.5*Averages!$J14+(1-'Random Numbers'!AP14^0.5)*VLOOKUP($D15,Averages!$H$113:$K$117,3,0),Proj_Rounding)</f>
        <v>1</v>
      </c>
      <c r="U15" s="6">
        <f>ROUND(EXP('Random Numbers'!AQ14)/2.5*Averages!$J14+(1-'Random Numbers'!AQ14^0.5)*VLOOKUP($D15,Averages!$H$113:$K$117,3,0),Proj_Rounding)</f>
        <v>1</v>
      </c>
      <c r="V15" s="6">
        <f>ROUND(EXP('Random Numbers'!AR14)/2.5*Averages!$J14+(1-'Random Numbers'!AR14^0.5)*VLOOKUP($D15,Averages!$H$113:$K$117,3,0),Proj_Rounding)</f>
        <v>1</v>
      </c>
      <c r="W15" s="6">
        <f>ROUND(EXP('Random Numbers'!AS14)/2.5*Averages!$J14+(1-'Random Numbers'!AS14^0.5)*VLOOKUP($D15,Averages!$H$113:$K$117,3,0),Proj_Rounding)</f>
        <v>1</v>
      </c>
      <c r="X15" s="6">
        <f>ROUND(EXP('Random Numbers'!AT14)/2.5*Averages!$J14+(1-'Random Numbers'!AT14^0.5)*VLOOKUP($D15,Averages!$H$113:$K$117,3,0),Proj_Rounding)</f>
        <v>2</v>
      </c>
      <c r="Y15" s="6">
        <f>ROUND(EXP('Random Numbers'!AU14)/2.5*Averages!$J14+(1-'Random Numbers'!AU14^0.5)*VLOOKUP($D15,Averages!$H$113:$K$117,3,0),Proj_Rounding)</f>
        <v>1</v>
      </c>
      <c r="Z15" s="6">
        <f>ROUND(EXP('Random Numbers'!AV14)/2.5*Averages!$J14+(1-'Random Numbers'!AV14^0.5)*VLOOKUP($D15,Averages!$H$113:$K$117,3,0),Proj_Rounding)</f>
        <v>1</v>
      </c>
      <c r="AA15" s="6">
        <f>ROUND(EXP('Random Numbers'!AW14)/2.5*Averages!$J14+(1-'Random Numbers'!AW14^0.5)*VLOOKUP($D15,Averages!$H$113:$K$117,3,0),Proj_Rounding)</f>
        <v>2</v>
      </c>
      <c r="AB15" s="6">
        <f>ROUND(EXP('Random Numbers'!AX14)/2.5*Averages!$J14+(1-'Random Numbers'!AX14^0.5)*VLOOKUP($D15,Averages!$H$113:$K$117,3,0),Proj_Rounding)</f>
        <v>2</v>
      </c>
      <c r="AC15" s="49">
        <f>ROUND(EXP('Random Numbers'!AY14)/2.5*Averages!$J14+(1-'Random Numbers'!AY14^0.5)*VLOOKUP($D15,Averages!$H$113:$K$117,3,0),Proj_Rounding)</f>
        <v>1</v>
      </c>
      <c r="AD15" s="69">
        <f t="shared" si="0"/>
        <v>31</v>
      </c>
    </row>
    <row r="16" spans="1:30" ht="15" customHeight="1" x14ac:dyDescent="0.35">
      <c r="B16" s="32" t="s">
        <v>23</v>
      </c>
      <c r="C16" s="51" t="s">
        <v>44</v>
      </c>
      <c r="D16" s="6" t="s">
        <v>8</v>
      </c>
      <c r="E16" s="6">
        <f>ROUND(EXP('Random Numbers'!AA15)/2.5*Averages!$J15+(1-'Random Numbers'!AA15^0.5)*VLOOKUP($D16,Averages!$H$113:$K$117,3,0),Proj_Rounding)</f>
        <v>4</v>
      </c>
      <c r="F16" s="6">
        <f>ROUND(EXP('Random Numbers'!AB15)/2.5*Averages!$J15+(1-'Random Numbers'!AB15^0.5)*VLOOKUP($D16,Averages!$H$113:$K$117,3,0),Proj_Rounding)</f>
        <v>4</v>
      </c>
      <c r="G16" s="6">
        <f>ROUND(EXP('Random Numbers'!AC15)/2.5*Averages!$J15+(1-'Random Numbers'!AC15^0.5)*VLOOKUP($D16,Averages!$H$113:$K$117,3,0),Proj_Rounding)</f>
        <v>5</v>
      </c>
      <c r="H16" s="6">
        <f>ROUND(EXP('Random Numbers'!AD15)/2.5*Averages!$J15+(1-'Random Numbers'!AD15^0.5)*VLOOKUP($D16,Averages!$H$113:$K$117,3,0),Proj_Rounding)</f>
        <v>5</v>
      </c>
      <c r="I16" s="6">
        <f>ROUND(EXP('Random Numbers'!AE15)/2.5*Averages!$J15+(1-'Random Numbers'!AE15^0.5)*VLOOKUP($D16,Averages!$H$113:$K$117,3,0),Proj_Rounding)</f>
        <v>3</v>
      </c>
      <c r="J16" s="6">
        <f>ROUND(EXP('Random Numbers'!AF15)/2.5*Averages!$J15+(1-'Random Numbers'!AF15^0.5)*VLOOKUP($D16,Averages!$H$113:$K$117,3,0),Proj_Rounding)</f>
        <v>4</v>
      </c>
      <c r="K16" s="6">
        <f>ROUND(EXP('Random Numbers'!AG15)/2.5*Averages!$J15+(1-'Random Numbers'!AG15^0.5)*VLOOKUP($D16,Averages!$H$113:$K$117,3,0),Proj_Rounding)</f>
        <v>4</v>
      </c>
      <c r="L16" s="6">
        <f>ROUND(EXP('Random Numbers'!AH15)/2.5*Averages!$J15+(1-'Random Numbers'!AH15^0.5)*VLOOKUP($D16,Averages!$H$113:$K$117,3,0),Proj_Rounding)</f>
        <v>4</v>
      </c>
      <c r="M16" s="6">
        <f>ROUND(EXP('Random Numbers'!AI15)/2.5*Averages!$J15+(1-'Random Numbers'!AI15^0.5)*VLOOKUP($D16,Averages!$H$113:$K$117,3,0),Proj_Rounding)</f>
        <v>5</v>
      </c>
      <c r="N16" s="6">
        <f>ROUND(EXP('Random Numbers'!AJ15)/2.5*Averages!$J15+(1-'Random Numbers'!AJ15^0.5)*VLOOKUP($D16,Averages!$H$113:$K$117,3,0),Proj_Rounding)</f>
        <v>4</v>
      </c>
      <c r="O16" s="6">
        <f>ROUND(EXP('Random Numbers'!AK15)/2.5*Averages!$J15+(1-'Random Numbers'!AK15^0.5)*VLOOKUP($D16,Averages!$H$113:$K$117,3,0),Proj_Rounding)</f>
        <v>4</v>
      </c>
      <c r="P16" s="6">
        <f>ROUND(EXP('Random Numbers'!AL15)/2.5*Averages!$J15+(1-'Random Numbers'!AL15^0.5)*VLOOKUP($D16,Averages!$H$113:$K$117,3,0),Proj_Rounding)</f>
        <v>4</v>
      </c>
      <c r="Q16" s="6">
        <f>ROUND(EXP('Random Numbers'!AM15)/2.5*Averages!$J15+(1-'Random Numbers'!AM15^0.5)*VLOOKUP($D16,Averages!$H$113:$K$117,3,0),Proj_Rounding)</f>
        <v>4</v>
      </c>
      <c r="R16" s="6">
        <f>ROUND(EXP('Random Numbers'!AN15)/2.5*Averages!$J15+(1-'Random Numbers'!AN15^0.5)*VLOOKUP($D16,Averages!$H$113:$K$117,3,0),Proj_Rounding)</f>
        <v>4</v>
      </c>
      <c r="S16" s="6">
        <f>ROUND(EXP('Random Numbers'!AO15)/2.5*Averages!$J15+(1-'Random Numbers'!AO15^0.5)*VLOOKUP($D16,Averages!$H$113:$K$117,3,0),Proj_Rounding)</f>
        <v>4</v>
      </c>
      <c r="T16" s="6">
        <f>ROUND(EXP('Random Numbers'!AP15)/2.5*Averages!$J15+(1-'Random Numbers'!AP15^0.5)*VLOOKUP($D16,Averages!$H$113:$K$117,3,0),Proj_Rounding)</f>
        <v>5</v>
      </c>
      <c r="U16" s="6">
        <f>ROUND(EXP('Random Numbers'!AQ15)/2.5*Averages!$J15+(1-'Random Numbers'!AQ15^0.5)*VLOOKUP($D16,Averages!$H$113:$K$117,3,0),Proj_Rounding)</f>
        <v>4</v>
      </c>
      <c r="V16" s="6">
        <f>ROUND(EXP('Random Numbers'!AR15)/2.5*Averages!$J15+(1-'Random Numbers'!AR15^0.5)*VLOOKUP($D16,Averages!$H$113:$K$117,3,0),Proj_Rounding)</f>
        <v>3</v>
      </c>
      <c r="W16" s="6">
        <f>ROUND(EXP('Random Numbers'!AS15)/2.5*Averages!$J15+(1-'Random Numbers'!AS15^0.5)*VLOOKUP($D16,Averages!$H$113:$K$117,3,0),Proj_Rounding)</f>
        <v>4</v>
      </c>
      <c r="X16" s="6">
        <f>ROUND(EXP('Random Numbers'!AT15)/2.5*Averages!$J15+(1-'Random Numbers'!AT15^0.5)*VLOOKUP($D16,Averages!$H$113:$K$117,3,0),Proj_Rounding)</f>
        <v>4</v>
      </c>
      <c r="Y16" s="6">
        <f>ROUND(EXP('Random Numbers'!AU15)/2.5*Averages!$J15+(1-'Random Numbers'!AU15^0.5)*VLOOKUP($D16,Averages!$H$113:$K$117,3,0),Proj_Rounding)</f>
        <v>3</v>
      </c>
      <c r="Z16" s="6">
        <f>ROUND(EXP('Random Numbers'!AV15)/2.5*Averages!$J15+(1-'Random Numbers'!AV15^0.5)*VLOOKUP($D16,Averages!$H$113:$K$117,3,0),Proj_Rounding)</f>
        <v>3</v>
      </c>
      <c r="AA16" s="6">
        <f>ROUND(EXP('Random Numbers'!AW15)/2.5*Averages!$J15+(1-'Random Numbers'!AW15^0.5)*VLOOKUP($D16,Averages!$H$113:$K$117,3,0),Proj_Rounding)</f>
        <v>4</v>
      </c>
      <c r="AB16" s="6">
        <f>ROUND(EXP('Random Numbers'!AX15)/2.5*Averages!$J15+(1-'Random Numbers'!AX15^0.5)*VLOOKUP($D16,Averages!$H$113:$K$117,3,0),Proj_Rounding)</f>
        <v>3</v>
      </c>
      <c r="AC16" s="49">
        <f>ROUND(EXP('Random Numbers'!AY15)/2.5*Averages!$J15+(1-'Random Numbers'!AY15^0.5)*VLOOKUP($D16,Averages!$H$113:$K$117,3,0),Proj_Rounding)</f>
        <v>4</v>
      </c>
      <c r="AD16" s="69">
        <f t="shared" si="0"/>
        <v>99</v>
      </c>
    </row>
    <row r="17" spans="2:30" ht="15" customHeight="1" x14ac:dyDescent="0.35">
      <c r="B17" s="32" t="s">
        <v>23</v>
      </c>
      <c r="C17" s="51" t="s">
        <v>45</v>
      </c>
      <c r="D17" s="6" t="s">
        <v>8</v>
      </c>
      <c r="E17" s="6">
        <f>ROUND(EXP('Random Numbers'!AA16)/2.5*Averages!$J16+(1-'Random Numbers'!AA16^0.5)*VLOOKUP($D17,Averages!$H$113:$K$117,3,0),Proj_Rounding)</f>
        <v>1</v>
      </c>
      <c r="F17" s="6">
        <f>ROUND(EXP('Random Numbers'!AB16)/2.5*Averages!$J16+(1-'Random Numbers'!AB16^0.5)*VLOOKUP($D17,Averages!$H$113:$K$117,3,0),Proj_Rounding)</f>
        <v>1</v>
      </c>
      <c r="G17" s="6">
        <f>ROUND(EXP('Random Numbers'!AC16)/2.5*Averages!$J16+(1-'Random Numbers'!AC16^0.5)*VLOOKUP($D17,Averages!$H$113:$K$117,3,0),Proj_Rounding)</f>
        <v>1</v>
      </c>
      <c r="H17" s="6">
        <f>ROUND(EXP('Random Numbers'!AD16)/2.5*Averages!$J16+(1-'Random Numbers'!AD16^0.5)*VLOOKUP($D17,Averages!$H$113:$K$117,3,0),Proj_Rounding)</f>
        <v>1</v>
      </c>
      <c r="I17" s="6">
        <f>ROUND(EXP('Random Numbers'!AE16)/2.5*Averages!$J16+(1-'Random Numbers'!AE16^0.5)*VLOOKUP($D17,Averages!$H$113:$K$117,3,0),Proj_Rounding)</f>
        <v>0</v>
      </c>
      <c r="J17" s="6">
        <f>ROUND(EXP('Random Numbers'!AF16)/2.5*Averages!$J16+(1-'Random Numbers'!AF16^0.5)*VLOOKUP($D17,Averages!$H$113:$K$117,3,0),Proj_Rounding)</f>
        <v>0</v>
      </c>
      <c r="K17" s="6">
        <f>ROUND(EXP('Random Numbers'!AG16)/2.5*Averages!$J16+(1-'Random Numbers'!AG16^0.5)*VLOOKUP($D17,Averages!$H$113:$K$117,3,0),Proj_Rounding)</f>
        <v>1</v>
      </c>
      <c r="L17" s="6">
        <f>ROUND(EXP('Random Numbers'!AH16)/2.5*Averages!$J16+(1-'Random Numbers'!AH16^0.5)*VLOOKUP($D17,Averages!$H$113:$K$117,3,0),Proj_Rounding)</f>
        <v>0</v>
      </c>
      <c r="M17" s="6">
        <f>ROUND(EXP('Random Numbers'!AI16)/2.5*Averages!$J16+(1-'Random Numbers'!AI16^0.5)*VLOOKUP($D17,Averages!$H$113:$K$117,3,0),Proj_Rounding)</f>
        <v>1</v>
      </c>
      <c r="N17" s="6">
        <f>ROUND(EXP('Random Numbers'!AJ16)/2.5*Averages!$J16+(1-'Random Numbers'!AJ16^0.5)*VLOOKUP($D17,Averages!$H$113:$K$117,3,0),Proj_Rounding)</f>
        <v>1</v>
      </c>
      <c r="O17" s="6">
        <f>ROUND(EXP('Random Numbers'!AK16)/2.5*Averages!$J16+(1-'Random Numbers'!AK16^0.5)*VLOOKUP($D17,Averages!$H$113:$K$117,3,0),Proj_Rounding)</f>
        <v>1</v>
      </c>
      <c r="P17" s="6">
        <f>ROUND(EXP('Random Numbers'!AL16)/2.5*Averages!$J16+(1-'Random Numbers'!AL16^0.5)*VLOOKUP($D17,Averages!$H$113:$K$117,3,0),Proj_Rounding)</f>
        <v>1</v>
      </c>
      <c r="Q17" s="6">
        <f>ROUND(EXP('Random Numbers'!AM16)/2.5*Averages!$J16+(1-'Random Numbers'!AM16^0.5)*VLOOKUP($D17,Averages!$H$113:$K$117,3,0),Proj_Rounding)</f>
        <v>1</v>
      </c>
      <c r="R17" s="6">
        <f>ROUND(EXP('Random Numbers'!AN16)/2.5*Averages!$J16+(1-'Random Numbers'!AN16^0.5)*VLOOKUP($D17,Averages!$H$113:$K$117,3,0),Proj_Rounding)</f>
        <v>1</v>
      </c>
      <c r="S17" s="6">
        <f>ROUND(EXP('Random Numbers'!AO16)/2.5*Averages!$J16+(1-'Random Numbers'!AO16^0.5)*VLOOKUP($D17,Averages!$H$113:$K$117,3,0),Proj_Rounding)</f>
        <v>1</v>
      </c>
      <c r="T17" s="6">
        <f>ROUND(EXP('Random Numbers'!AP16)/2.5*Averages!$J16+(1-'Random Numbers'!AP16^0.5)*VLOOKUP($D17,Averages!$H$113:$K$117,3,0),Proj_Rounding)</f>
        <v>1</v>
      </c>
      <c r="U17" s="6">
        <f>ROUND(EXP('Random Numbers'!AQ16)/2.5*Averages!$J16+(1-'Random Numbers'!AQ16^0.5)*VLOOKUP($D17,Averages!$H$113:$K$117,3,0),Proj_Rounding)</f>
        <v>2</v>
      </c>
      <c r="V17" s="6">
        <f>ROUND(EXP('Random Numbers'!AR16)/2.5*Averages!$J16+(1-'Random Numbers'!AR16^0.5)*VLOOKUP($D17,Averages!$H$113:$K$117,3,0),Proj_Rounding)</f>
        <v>0</v>
      </c>
      <c r="W17" s="6">
        <f>ROUND(EXP('Random Numbers'!AS16)/2.5*Averages!$J16+(1-'Random Numbers'!AS16^0.5)*VLOOKUP($D17,Averages!$H$113:$K$117,3,0),Proj_Rounding)</f>
        <v>1</v>
      </c>
      <c r="X17" s="6">
        <f>ROUND(EXP('Random Numbers'!AT16)/2.5*Averages!$J16+(1-'Random Numbers'!AT16^0.5)*VLOOKUP($D17,Averages!$H$113:$K$117,3,0),Proj_Rounding)</f>
        <v>1</v>
      </c>
      <c r="Y17" s="6">
        <f>ROUND(EXP('Random Numbers'!AU16)/2.5*Averages!$J16+(1-'Random Numbers'!AU16^0.5)*VLOOKUP($D17,Averages!$H$113:$K$117,3,0),Proj_Rounding)</f>
        <v>1</v>
      </c>
      <c r="Z17" s="6">
        <f>ROUND(EXP('Random Numbers'!AV16)/2.5*Averages!$J16+(1-'Random Numbers'!AV16^0.5)*VLOOKUP($D17,Averages!$H$113:$K$117,3,0),Proj_Rounding)</f>
        <v>1</v>
      </c>
      <c r="AA17" s="6">
        <f>ROUND(EXP('Random Numbers'!AW16)/2.5*Averages!$J16+(1-'Random Numbers'!AW16^0.5)*VLOOKUP($D17,Averages!$H$113:$K$117,3,0),Proj_Rounding)</f>
        <v>1</v>
      </c>
      <c r="AB17" s="6">
        <f>ROUND(EXP('Random Numbers'!AX16)/2.5*Averages!$J16+(1-'Random Numbers'!AX16^0.5)*VLOOKUP($D17,Averages!$H$113:$K$117,3,0),Proj_Rounding)</f>
        <v>1</v>
      </c>
      <c r="AC17" s="49">
        <f>ROUND(EXP('Random Numbers'!AY16)/2.5*Averages!$J16+(1-'Random Numbers'!AY16^0.5)*VLOOKUP($D17,Averages!$H$113:$K$117,3,0),Proj_Rounding)</f>
        <v>0</v>
      </c>
      <c r="AD17" s="69">
        <f t="shared" si="0"/>
        <v>21</v>
      </c>
    </row>
    <row r="18" spans="2:30" ht="15" customHeight="1" x14ac:dyDescent="0.35">
      <c r="B18" s="32" t="s">
        <v>23</v>
      </c>
      <c r="C18" s="51" t="s">
        <v>46</v>
      </c>
      <c r="D18" s="6" t="s">
        <v>8</v>
      </c>
      <c r="E18" s="6">
        <f>ROUND(EXP('Random Numbers'!AA17)/2.5*Averages!$J17+(1-'Random Numbers'!AA17^0.5)*VLOOKUP($D18,Averages!$H$113:$K$117,3,0),Proj_Rounding)</f>
        <v>3</v>
      </c>
      <c r="F18" s="6">
        <f>ROUND(EXP('Random Numbers'!AB17)/2.5*Averages!$J17+(1-'Random Numbers'!AB17^0.5)*VLOOKUP($D18,Averages!$H$113:$K$117,3,0),Proj_Rounding)</f>
        <v>3</v>
      </c>
      <c r="G18" s="6">
        <f>ROUND(EXP('Random Numbers'!AC17)/2.5*Averages!$J17+(1-'Random Numbers'!AC17^0.5)*VLOOKUP($D18,Averages!$H$113:$K$117,3,0),Proj_Rounding)</f>
        <v>4</v>
      </c>
      <c r="H18" s="6">
        <f>ROUND(EXP('Random Numbers'!AD17)/2.5*Averages!$J17+(1-'Random Numbers'!AD17^0.5)*VLOOKUP($D18,Averages!$H$113:$K$117,3,0),Proj_Rounding)</f>
        <v>4</v>
      </c>
      <c r="I18" s="6">
        <f>ROUND(EXP('Random Numbers'!AE17)/2.5*Averages!$J17+(1-'Random Numbers'!AE17^0.5)*VLOOKUP($D18,Averages!$H$113:$K$117,3,0),Proj_Rounding)</f>
        <v>3</v>
      </c>
      <c r="J18" s="6">
        <f>ROUND(EXP('Random Numbers'!AF17)/2.5*Averages!$J17+(1-'Random Numbers'!AF17^0.5)*VLOOKUP($D18,Averages!$H$113:$K$117,3,0),Proj_Rounding)</f>
        <v>3</v>
      </c>
      <c r="K18" s="6">
        <f>ROUND(EXP('Random Numbers'!AG17)/2.5*Averages!$J17+(1-'Random Numbers'!AG17^0.5)*VLOOKUP($D18,Averages!$H$113:$K$117,3,0),Proj_Rounding)</f>
        <v>3</v>
      </c>
      <c r="L18" s="6">
        <f>ROUND(EXP('Random Numbers'!AH17)/2.5*Averages!$J17+(1-'Random Numbers'!AH17^0.5)*VLOOKUP($D18,Averages!$H$113:$K$117,3,0),Proj_Rounding)</f>
        <v>4</v>
      </c>
      <c r="M18" s="6">
        <f>ROUND(EXP('Random Numbers'!AI17)/2.5*Averages!$J17+(1-'Random Numbers'!AI17^0.5)*VLOOKUP($D18,Averages!$H$113:$K$117,3,0),Proj_Rounding)</f>
        <v>3</v>
      </c>
      <c r="N18" s="6">
        <f>ROUND(EXP('Random Numbers'!AJ17)/2.5*Averages!$J17+(1-'Random Numbers'!AJ17^0.5)*VLOOKUP($D18,Averages!$H$113:$K$117,3,0),Proj_Rounding)</f>
        <v>3</v>
      </c>
      <c r="O18" s="6">
        <f>ROUND(EXP('Random Numbers'!AK17)/2.5*Averages!$J17+(1-'Random Numbers'!AK17^0.5)*VLOOKUP($D18,Averages!$H$113:$K$117,3,0),Proj_Rounding)</f>
        <v>4</v>
      </c>
      <c r="P18" s="6">
        <f>ROUND(EXP('Random Numbers'!AL17)/2.5*Averages!$J17+(1-'Random Numbers'!AL17^0.5)*VLOOKUP($D18,Averages!$H$113:$K$117,3,0),Proj_Rounding)</f>
        <v>3</v>
      </c>
      <c r="Q18" s="6">
        <f>ROUND(EXP('Random Numbers'!AM17)/2.5*Averages!$J17+(1-'Random Numbers'!AM17^0.5)*VLOOKUP($D18,Averages!$H$113:$K$117,3,0),Proj_Rounding)</f>
        <v>3</v>
      </c>
      <c r="R18" s="6">
        <f>ROUND(EXP('Random Numbers'!AN17)/2.5*Averages!$J17+(1-'Random Numbers'!AN17^0.5)*VLOOKUP($D18,Averages!$H$113:$K$117,3,0),Proj_Rounding)</f>
        <v>4</v>
      </c>
      <c r="S18" s="6">
        <f>ROUND(EXP('Random Numbers'!AO17)/2.5*Averages!$J17+(1-'Random Numbers'!AO17^0.5)*VLOOKUP($D18,Averages!$H$113:$K$117,3,0),Proj_Rounding)</f>
        <v>4</v>
      </c>
      <c r="T18" s="6">
        <f>ROUND(EXP('Random Numbers'!AP17)/2.5*Averages!$J17+(1-'Random Numbers'!AP17^0.5)*VLOOKUP($D18,Averages!$H$113:$K$117,3,0),Proj_Rounding)</f>
        <v>3</v>
      </c>
      <c r="U18" s="6">
        <f>ROUND(EXP('Random Numbers'!AQ17)/2.5*Averages!$J17+(1-'Random Numbers'!AQ17^0.5)*VLOOKUP($D18,Averages!$H$113:$K$117,3,0),Proj_Rounding)</f>
        <v>3</v>
      </c>
      <c r="V18" s="6">
        <f>ROUND(EXP('Random Numbers'!AR17)/2.5*Averages!$J17+(1-'Random Numbers'!AR17^0.5)*VLOOKUP($D18,Averages!$H$113:$K$117,3,0),Proj_Rounding)</f>
        <v>3</v>
      </c>
      <c r="W18" s="6">
        <f>ROUND(EXP('Random Numbers'!AS17)/2.5*Averages!$J17+(1-'Random Numbers'!AS17^0.5)*VLOOKUP($D18,Averages!$H$113:$K$117,3,0),Proj_Rounding)</f>
        <v>3</v>
      </c>
      <c r="X18" s="6">
        <f>ROUND(EXP('Random Numbers'!AT17)/2.5*Averages!$J17+(1-'Random Numbers'!AT17^0.5)*VLOOKUP($D18,Averages!$H$113:$K$117,3,0),Proj_Rounding)</f>
        <v>3</v>
      </c>
      <c r="Y18" s="6">
        <f>ROUND(EXP('Random Numbers'!AU17)/2.5*Averages!$J17+(1-'Random Numbers'!AU17^0.5)*VLOOKUP($D18,Averages!$H$113:$K$117,3,0),Proj_Rounding)</f>
        <v>3</v>
      </c>
      <c r="Z18" s="6">
        <f>ROUND(EXP('Random Numbers'!AV17)/2.5*Averages!$J17+(1-'Random Numbers'!AV17^0.5)*VLOOKUP($D18,Averages!$H$113:$K$117,3,0),Proj_Rounding)</f>
        <v>3</v>
      </c>
      <c r="AA18" s="6">
        <f>ROUND(EXP('Random Numbers'!AW17)/2.5*Averages!$J17+(1-'Random Numbers'!AW17^0.5)*VLOOKUP($D18,Averages!$H$113:$K$117,3,0),Proj_Rounding)</f>
        <v>3</v>
      </c>
      <c r="AB18" s="6">
        <f>ROUND(EXP('Random Numbers'!AX17)/2.5*Averages!$J17+(1-'Random Numbers'!AX17^0.5)*VLOOKUP($D18,Averages!$H$113:$K$117,3,0),Proj_Rounding)</f>
        <v>4</v>
      </c>
      <c r="AC18" s="49">
        <f>ROUND(EXP('Random Numbers'!AY17)/2.5*Averages!$J17+(1-'Random Numbers'!AY17^0.5)*VLOOKUP($D18,Averages!$H$113:$K$117,3,0),Proj_Rounding)</f>
        <v>4</v>
      </c>
      <c r="AD18" s="69">
        <f t="shared" si="0"/>
        <v>83</v>
      </c>
    </row>
    <row r="19" spans="2:30" ht="15" customHeight="1" x14ac:dyDescent="0.35">
      <c r="B19" s="32" t="s">
        <v>23</v>
      </c>
      <c r="C19" s="51" t="s">
        <v>47</v>
      </c>
      <c r="D19" s="6" t="s">
        <v>9</v>
      </c>
      <c r="E19" s="6">
        <f>ROUND(EXP('Random Numbers'!AA18)/2.5*Averages!$J18+(1-'Random Numbers'!AA18^0.5)*VLOOKUP($D19,Averages!$H$113:$K$117,3,0),Proj_Rounding)</f>
        <v>0</v>
      </c>
      <c r="F19" s="6">
        <f>ROUND(EXP('Random Numbers'!AB18)/2.5*Averages!$J18+(1-'Random Numbers'!AB18^0.5)*VLOOKUP($D19,Averages!$H$113:$K$117,3,0),Proj_Rounding)</f>
        <v>0</v>
      </c>
      <c r="G19" s="6">
        <f>ROUND(EXP('Random Numbers'!AC18)/2.5*Averages!$J18+(1-'Random Numbers'!AC18^0.5)*VLOOKUP($D19,Averages!$H$113:$K$117,3,0),Proj_Rounding)</f>
        <v>0</v>
      </c>
      <c r="H19" s="6">
        <f>ROUND(EXP('Random Numbers'!AD18)/2.5*Averages!$J18+(1-'Random Numbers'!AD18^0.5)*VLOOKUP($D19,Averages!$H$113:$K$117,3,0),Proj_Rounding)</f>
        <v>0</v>
      </c>
      <c r="I19" s="6">
        <f>ROUND(EXP('Random Numbers'!AE18)/2.5*Averages!$J18+(1-'Random Numbers'!AE18^0.5)*VLOOKUP($D19,Averages!$H$113:$K$117,3,0),Proj_Rounding)</f>
        <v>0</v>
      </c>
      <c r="J19" s="6">
        <f>ROUND(EXP('Random Numbers'!AF18)/2.5*Averages!$J18+(1-'Random Numbers'!AF18^0.5)*VLOOKUP($D19,Averages!$H$113:$K$117,3,0),Proj_Rounding)</f>
        <v>0</v>
      </c>
      <c r="K19" s="6">
        <f>ROUND(EXP('Random Numbers'!AG18)/2.5*Averages!$J18+(1-'Random Numbers'!AG18^0.5)*VLOOKUP($D19,Averages!$H$113:$K$117,3,0),Proj_Rounding)</f>
        <v>0</v>
      </c>
      <c r="L19" s="6">
        <f>ROUND(EXP('Random Numbers'!AH18)/2.5*Averages!$J18+(1-'Random Numbers'!AH18^0.5)*VLOOKUP($D19,Averages!$H$113:$K$117,3,0),Proj_Rounding)</f>
        <v>0</v>
      </c>
      <c r="M19" s="6">
        <f>ROUND(EXP('Random Numbers'!AI18)/2.5*Averages!$J18+(1-'Random Numbers'!AI18^0.5)*VLOOKUP($D19,Averages!$H$113:$K$117,3,0),Proj_Rounding)</f>
        <v>0</v>
      </c>
      <c r="N19" s="6">
        <f>ROUND(EXP('Random Numbers'!AJ18)/2.5*Averages!$J18+(1-'Random Numbers'!AJ18^0.5)*VLOOKUP($D19,Averages!$H$113:$K$117,3,0),Proj_Rounding)</f>
        <v>0</v>
      </c>
      <c r="O19" s="6">
        <f>ROUND(EXP('Random Numbers'!AK18)/2.5*Averages!$J18+(1-'Random Numbers'!AK18^0.5)*VLOOKUP($D19,Averages!$H$113:$K$117,3,0),Proj_Rounding)</f>
        <v>0</v>
      </c>
      <c r="P19" s="6">
        <f>ROUND(EXP('Random Numbers'!AL18)/2.5*Averages!$J18+(1-'Random Numbers'!AL18^0.5)*VLOOKUP($D19,Averages!$H$113:$K$117,3,0),Proj_Rounding)</f>
        <v>0</v>
      </c>
      <c r="Q19" s="6">
        <f>ROUND(EXP('Random Numbers'!AM18)/2.5*Averages!$J18+(1-'Random Numbers'!AM18^0.5)*VLOOKUP($D19,Averages!$H$113:$K$117,3,0),Proj_Rounding)</f>
        <v>0</v>
      </c>
      <c r="R19" s="6">
        <f>ROUND(EXP('Random Numbers'!AN18)/2.5*Averages!$J18+(1-'Random Numbers'!AN18^0.5)*VLOOKUP($D19,Averages!$H$113:$K$117,3,0),Proj_Rounding)</f>
        <v>0</v>
      </c>
      <c r="S19" s="6">
        <f>ROUND(EXP('Random Numbers'!AO18)/2.5*Averages!$J18+(1-'Random Numbers'!AO18^0.5)*VLOOKUP($D19,Averages!$H$113:$K$117,3,0),Proj_Rounding)</f>
        <v>0</v>
      </c>
      <c r="T19" s="6">
        <f>ROUND(EXP('Random Numbers'!AP18)/2.5*Averages!$J18+(1-'Random Numbers'!AP18^0.5)*VLOOKUP($D19,Averages!$H$113:$K$117,3,0),Proj_Rounding)</f>
        <v>0</v>
      </c>
      <c r="U19" s="6">
        <f>ROUND(EXP('Random Numbers'!AQ18)/2.5*Averages!$J18+(1-'Random Numbers'!AQ18^0.5)*VLOOKUP($D19,Averages!$H$113:$K$117,3,0),Proj_Rounding)</f>
        <v>0</v>
      </c>
      <c r="V19" s="6">
        <f>ROUND(EXP('Random Numbers'!AR18)/2.5*Averages!$J18+(1-'Random Numbers'!AR18^0.5)*VLOOKUP($D19,Averages!$H$113:$K$117,3,0),Proj_Rounding)</f>
        <v>0</v>
      </c>
      <c r="W19" s="6">
        <f>ROUND(EXP('Random Numbers'!AS18)/2.5*Averages!$J18+(1-'Random Numbers'!AS18^0.5)*VLOOKUP($D19,Averages!$H$113:$K$117,3,0),Proj_Rounding)</f>
        <v>0</v>
      </c>
      <c r="X19" s="6">
        <f>ROUND(EXP('Random Numbers'!AT18)/2.5*Averages!$J18+(1-'Random Numbers'!AT18^0.5)*VLOOKUP($D19,Averages!$H$113:$K$117,3,0),Proj_Rounding)</f>
        <v>0</v>
      </c>
      <c r="Y19" s="6">
        <f>ROUND(EXP('Random Numbers'!AU18)/2.5*Averages!$J18+(1-'Random Numbers'!AU18^0.5)*VLOOKUP($D19,Averages!$H$113:$K$117,3,0),Proj_Rounding)</f>
        <v>0</v>
      </c>
      <c r="Z19" s="6">
        <f>ROUND(EXP('Random Numbers'!AV18)/2.5*Averages!$J18+(1-'Random Numbers'!AV18^0.5)*VLOOKUP($D19,Averages!$H$113:$K$117,3,0),Proj_Rounding)</f>
        <v>0</v>
      </c>
      <c r="AA19" s="6">
        <f>ROUND(EXP('Random Numbers'!AW18)/2.5*Averages!$J18+(1-'Random Numbers'!AW18^0.5)*VLOOKUP($D19,Averages!$H$113:$K$117,3,0),Proj_Rounding)</f>
        <v>0</v>
      </c>
      <c r="AB19" s="6">
        <f>ROUND(EXP('Random Numbers'!AX18)/2.5*Averages!$J18+(1-'Random Numbers'!AX18^0.5)*VLOOKUP($D19,Averages!$H$113:$K$117,3,0),Proj_Rounding)</f>
        <v>0</v>
      </c>
      <c r="AC19" s="49">
        <f>ROUND(EXP('Random Numbers'!AY18)/2.5*Averages!$J18+(1-'Random Numbers'!AY18^0.5)*VLOOKUP($D19,Averages!$H$113:$K$117,3,0),Proj_Rounding)</f>
        <v>0</v>
      </c>
      <c r="AD19" s="69">
        <f t="shared" si="0"/>
        <v>0</v>
      </c>
    </row>
    <row r="20" spans="2:30" ht="15" customHeight="1" x14ac:dyDescent="0.35">
      <c r="B20" s="32" t="s">
        <v>23</v>
      </c>
      <c r="C20" s="51" t="s">
        <v>48</v>
      </c>
      <c r="D20" s="6" t="s">
        <v>9</v>
      </c>
      <c r="E20" s="6">
        <f>ROUND(EXP('Random Numbers'!AA19)/2.5*Averages!$J19+(1-'Random Numbers'!AA19^0.5)*VLOOKUP($D20,Averages!$H$113:$K$117,3,0),Proj_Rounding)</f>
        <v>1</v>
      </c>
      <c r="F20" s="6">
        <f>ROUND(EXP('Random Numbers'!AB19)/2.5*Averages!$J19+(1-'Random Numbers'!AB19^0.5)*VLOOKUP($D20,Averages!$H$113:$K$117,3,0),Proj_Rounding)</f>
        <v>1</v>
      </c>
      <c r="G20" s="6">
        <f>ROUND(EXP('Random Numbers'!AC19)/2.5*Averages!$J19+(1-'Random Numbers'!AC19^0.5)*VLOOKUP($D20,Averages!$H$113:$K$117,3,0),Proj_Rounding)</f>
        <v>1</v>
      </c>
      <c r="H20" s="6">
        <f>ROUND(EXP('Random Numbers'!AD19)/2.5*Averages!$J19+(1-'Random Numbers'!AD19^0.5)*VLOOKUP($D20,Averages!$H$113:$K$117,3,0),Proj_Rounding)</f>
        <v>1</v>
      </c>
      <c r="I20" s="6">
        <f>ROUND(EXP('Random Numbers'!AE19)/2.5*Averages!$J19+(1-'Random Numbers'!AE19^0.5)*VLOOKUP($D20,Averages!$H$113:$K$117,3,0),Proj_Rounding)</f>
        <v>1</v>
      </c>
      <c r="J20" s="6">
        <f>ROUND(EXP('Random Numbers'!AF19)/2.5*Averages!$J19+(1-'Random Numbers'!AF19^0.5)*VLOOKUP($D20,Averages!$H$113:$K$117,3,0),Proj_Rounding)</f>
        <v>1</v>
      </c>
      <c r="K20" s="6">
        <f>ROUND(EXP('Random Numbers'!AG19)/2.5*Averages!$J19+(1-'Random Numbers'!AG19^0.5)*VLOOKUP($D20,Averages!$H$113:$K$117,3,0),Proj_Rounding)</f>
        <v>1</v>
      </c>
      <c r="L20" s="6">
        <f>ROUND(EXP('Random Numbers'!AH19)/2.5*Averages!$J19+(1-'Random Numbers'!AH19^0.5)*VLOOKUP($D20,Averages!$H$113:$K$117,3,0),Proj_Rounding)</f>
        <v>1</v>
      </c>
      <c r="M20" s="6">
        <f>ROUND(EXP('Random Numbers'!AI19)/2.5*Averages!$J19+(1-'Random Numbers'!AI19^0.5)*VLOOKUP($D20,Averages!$H$113:$K$117,3,0),Proj_Rounding)</f>
        <v>1</v>
      </c>
      <c r="N20" s="6">
        <f>ROUND(EXP('Random Numbers'!AJ19)/2.5*Averages!$J19+(1-'Random Numbers'!AJ19^0.5)*VLOOKUP($D20,Averages!$H$113:$K$117,3,0),Proj_Rounding)</f>
        <v>1</v>
      </c>
      <c r="O20" s="6">
        <f>ROUND(EXP('Random Numbers'!AK19)/2.5*Averages!$J19+(1-'Random Numbers'!AK19^0.5)*VLOOKUP($D20,Averages!$H$113:$K$117,3,0),Proj_Rounding)</f>
        <v>1</v>
      </c>
      <c r="P20" s="6">
        <f>ROUND(EXP('Random Numbers'!AL19)/2.5*Averages!$J19+(1-'Random Numbers'!AL19^0.5)*VLOOKUP($D20,Averages!$H$113:$K$117,3,0),Proj_Rounding)</f>
        <v>1</v>
      </c>
      <c r="Q20" s="6">
        <f>ROUND(EXP('Random Numbers'!AM19)/2.5*Averages!$J19+(1-'Random Numbers'!AM19^0.5)*VLOOKUP($D20,Averages!$H$113:$K$117,3,0),Proj_Rounding)</f>
        <v>1</v>
      </c>
      <c r="R20" s="6">
        <f>ROUND(EXP('Random Numbers'!AN19)/2.5*Averages!$J19+(1-'Random Numbers'!AN19^0.5)*VLOOKUP($D20,Averages!$H$113:$K$117,3,0),Proj_Rounding)</f>
        <v>1</v>
      </c>
      <c r="S20" s="6">
        <f>ROUND(EXP('Random Numbers'!AO19)/2.5*Averages!$J19+(1-'Random Numbers'!AO19^0.5)*VLOOKUP($D20,Averages!$H$113:$K$117,3,0),Proj_Rounding)</f>
        <v>1</v>
      </c>
      <c r="T20" s="6">
        <f>ROUND(EXP('Random Numbers'!AP19)/2.5*Averages!$J19+(1-'Random Numbers'!AP19^0.5)*VLOOKUP($D20,Averages!$H$113:$K$117,3,0),Proj_Rounding)</f>
        <v>1</v>
      </c>
      <c r="U20" s="6">
        <f>ROUND(EXP('Random Numbers'!AQ19)/2.5*Averages!$J19+(1-'Random Numbers'!AQ19^0.5)*VLOOKUP($D20,Averages!$H$113:$K$117,3,0),Proj_Rounding)</f>
        <v>1</v>
      </c>
      <c r="V20" s="6">
        <f>ROUND(EXP('Random Numbers'!AR19)/2.5*Averages!$J19+(1-'Random Numbers'!AR19^0.5)*VLOOKUP($D20,Averages!$H$113:$K$117,3,0),Proj_Rounding)</f>
        <v>1</v>
      </c>
      <c r="W20" s="6">
        <f>ROUND(EXP('Random Numbers'!AS19)/2.5*Averages!$J19+(1-'Random Numbers'!AS19^0.5)*VLOOKUP($D20,Averages!$H$113:$K$117,3,0),Proj_Rounding)</f>
        <v>1</v>
      </c>
      <c r="X20" s="6">
        <f>ROUND(EXP('Random Numbers'!AT19)/2.5*Averages!$J19+(1-'Random Numbers'!AT19^0.5)*VLOOKUP($D20,Averages!$H$113:$K$117,3,0),Proj_Rounding)</f>
        <v>1</v>
      </c>
      <c r="Y20" s="6">
        <f>ROUND(EXP('Random Numbers'!AU19)/2.5*Averages!$J19+(1-'Random Numbers'!AU19^0.5)*VLOOKUP($D20,Averages!$H$113:$K$117,3,0),Proj_Rounding)</f>
        <v>1</v>
      </c>
      <c r="Z20" s="6">
        <f>ROUND(EXP('Random Numbers'!AV19)/2.5*Averages!$J19+(1-'Random Numbers'!AV19^0.5)*VLOOKUP($D20,Averages!$H$113:$K$117,3,0),Proj_Rounding)</f>
        <v>1</v>
      </c>
      <c r="AA20" s="6">
        <f>ROUND(EXP('Random Numbers'!AW19)/2.5*Averages!$J19+(1-'Random Numbers'!AW19^0.5)*VLOOKUP($D20,Averages!$H$113:$K$117,3,0),Proj_Rounding)</f>
        <v>1</v>
      </c>
      <c r="AB20" s="6">
        <f>ROUND(EXP('Random Numbers'!AX19)/2.5*Averages!$J19+(1-'Random Numbers'!AX19^0.5)*VLOOKUP($D20,Averages!$H$113:$K$117,3,0),Proj_Rounding)</f>
        <v>1</v>
      </c>
      <c r="AC20" s="49">
        <f>ROUND(EXP('Random Numbers'!AY19)/2.5*Averages!$J19+(1-'Random Numbers'!AY19^0.5)*VLOOKUP($D20,Averages!$H$113:$K$117,3,0),Proj_Rounding)</f>
        <v>1</v>
      </c>
      <c r="AD20" s="69">
        <f t="shared" si="0"/>
        <v>25</v>
      </c>
    </row>
    <row r="21" spans="2:30" ht="15" customHeight="1" x14ac:dyDescent="0.35">
      <c r="B21" s="32" t="s">
        <v>23</v>
      </c>
      <c r="C21" s="51" t="s">
        <v>49</v>
      </c>
      <c r="D21" s="6" t="s">
        <v>9</v>
      </c>
      <c r="E21" s="6">
        <f>ROUND(EXP('Random Numbers'!AA20)/2.5*Averages!$J20+(1-'Random Numbers'!AA20^0.5)*VLOOKUP($D21,Averages!$H$113:$K$117,3,0),Proj_Rounding)</f>
        <v>0</v>
      </c>
      <c r="F21" s="6">
        <f>ROUND(EXP('Random Numbers'!AB20)/2.5*Averages!$J20+(1-'Random Numbers'!AB20^0.5)*VLOOKUP($D21,Averages!$H$113:$K$117,3,0),Proj_Rounding)</f>
        <v>0</v>
      </c>
      <c r="G21" s="6">
        <f>ROUND(EXP('Random Numbers'!AC20)/2.5*Averages!$J20+(1-'Random Numbers'!AC20^0.5)*VLOOKUP($D21,Averages!$H$113:$K$117,3,0),Proj_Rounding)</f>
        <v>0</v>
      </c>
      <c r="H21" s="6">
        <f>ROUND(EXP('Random Numbers'!AD20)/2.5*Averages!$J20+(1-'Random Numbers'!AD20^0.5)*VLOOKUP($D21,Averages!$H$113:$K$117,3,0),Proj_Rounding)</f>
        <v>0</v>
      </c>
      <c r="I21" s="6">
        <f>ROUND(EXP('Random Numbers'!AE20)/2.5*Averages!$J20+(1-'Random Numbers'!AE20^0.5)*VLOOKUP($D21,Averages!$H$113:$K$117,3,0),Proj_Rounding)</f>
        <v>0</v>
      </c>
      <c r="J21" s="6">
        <f>ROUND(EXP('Random Numbers'!AF20)/2.5*Averages!$J20+(1-'Random Numbers'!AF20^0.5)*VLOOKUP($D21,Averages!$H$113:$K$117,3,0),Proj_Rounding)</f>
        <v>0</v>
      </c>
      <c r="K21" s="6">
        <f>ROUND(EXP('Random Numbers'!AG20)/2.5*Averages!$J20+(1-'Random Numbers'!AG20^0.5)*VLOOKUP($D21,Averages!$H$113:$K$117,3,0),Proj_Rounding)</f>
        <v>0</v>
      </c>
      <c r="L21" s="6">
        <f>ROUND(EXP('Random Numbers'!AH20)/2.5*Averages!$J20+(1-'Random Numbers'!AH20^0.5)*VLOOKUP($D21,Averages!$H$113:$K$117,3,0),Proj_Rounding)</f>
        <v>0</v>
      </c>
      <c r="M21" s="6">
        <f>ROUND(EXP('Random Numbers'!AI20)/2.5*Averages!$J20+(1-'Random Numbers'!AI20^0.5)*VLOOKUP($D21,Averages!$H$113:$K$117,3,0),Proj_Rounding)</f>
        <v>0</v>
      </c>
      <c r="N21" s="6">
        <f>ROUND(EXP('Random Numbers'!AJ20)/2.5*Averages!$J20+(1-'Random Numbers'!AJ20^0.5)*VLOOKUP($D21,Averages!$H$113:$K$117,3,0),Proj_Rounding)</f>
        <v>0</v>
      </c>
      <c r="O21" s="6">
        <f>ROUND(EXP('Random Numbers'!AK20)/2.5*Averages!$J20+(1-'Random Numbers'!AK20^0.5)*VLOOKUP($D21,Averages!$H$113:$K$117,3,0),Proj_Rounding)</f>
        <v>0</v>
      </c>
      <c r="P21" s="6">
        <f>ROUND(EXP('Random Numbers'!AL20)/2.5*Averages!$J20+(1-'Random Numbers'!AL20^0.5)*VLOOKUP($D21,Averages!$H$113:$K$117,3,0),Proj_Rounding)</f>
        <v>0</v>
      </c>
      <c r="Q21" s="6">
        <f>ROUND(EXP('Random Numbers'!AM20)/2.5*Averages!$J20+(1-'Random Numbers'!AM20^0.5)*VLOOKUP($D21,Averages!$H$113:$K$117,3,0),Proj_Rounding)</f>
        <v>0</v>
      </c>
      <c r="R21" s="6">
        <f>ROUND(EXP('Random Numbers'!AN20)/2.5*Averages!$J20+(1-'Random Numbers'!AN20^0.5)*VLOOKUP($D21,Averages!$H$113:$K$117,3,0),Proj_Rounding)</f>
        <v>0</v>
      </c>
      <c r="S21" s="6">
        <f>ROUND(EXP('Random Numbers'!AO20)/2.5*Averages!$J20+(1-'Random Numbers'!AO20^0.5)*VLOOKUP($D21,Averages!$H$113:$K$117,3,0),Proj_Rounding)</f>
        <v>0</v>
      </c>
      <c r="T21" s="6">
        <f>ROUND(EXP('Random Numbers'!AP20)/2.5*Averages!$J20+(1-'Random Numbers'!AP20^0.5)*VLOOKUP($D21,Averages!$H$113:$K$117,3,0),Proj_Rounding)</f>
        <v>0</v>
      </c>
      <c r="U21" s="6">
        <f>ROUND(EXP('Random Numbers'!AQ20)/2.5*Averages!$J20+(1-'Random Numbers'!AQ20^0.5)*VLOOKUP($D21,Averages!$H$113:$K$117,3,0),Proj_Rounding)</f>
        <v>0</v>
      </c>
      <c r="V21" s="6">
        <f>ROUND(EXP('Random Numbers'!AR20)/2.5*Averages!$J20+(1-'Random Numbers'!AR20^0.5)*VLOOKUP($D21,Averages!$H$113:$K$117,3,0),Proj_Rounding)</f>
        <v>0</v>
      </c>
      <c r="W21" s="6">
        <f>ROUND(EXP('Random Numbers'!AS20)/2.5*Averages!$J20+(1-'Random Numbers'!AS20^0.5)*VLOOKUP($D21,Averages!$H$113:$K$117,3,0),Proj_Rounding)</f>
        <v>0</v>
      </c>
      <c r="X21" s="6">
        <f>ROUND(EXP('Random Numbers'!AT20)/2.5*Averages!$J20+(1-'Random Numbers'!AT20^0.5)*VLOOKUP($D21,Averages!$H$113:$K$117,3,0),Proj_Rounding)</f>
        <v>0</v>
      </c>
      <c r="Y21" s="6">
        <f>ROUND(EXP('Random Numbers'!AU20)/2.5*Averages!$J20+(1-'Random Numbers'!AU20^0.5)*VLOOKUP($D21,Averages!$H$113:$K$117,3,0),Proj_Rounding)</f>
        <v>0</v>
      </c>
      <c r="Z21" s="6">
        <f>ROUND(EXP('Random Numbers'!AV20)/2.5*Averages!$J20+(1-'Random Numbers'!AV20^0.5)*VLOOKUP($D21,Averages!$H$113:$K$117,3,0),Proj_Rounding)</f>
        <v>0</v>
      </c>
      <c r="AA21" s="6">
        <f>ROUND(EXP('Random Numbers'!AW20)/2.5*Averages!$J20+(1-'Random Numbers'!AW20^0.5)*VLOOKUP($D21,Averages!$H$113:$K$117,3,0),Proj_Rounding)</f>
        <v>0</v>
      </c>
      <c r="AB21" s="6">
        <f>ROUND(EXP('Random Numbers'!AX20)/2.5*Averages!$J20+(1-'Random Numbers'!AX20^0.5)*VLOOKUP($D21,Averages!$H$113:$K$117,3,0),Proj_Rounding)</f>
        <v>0</v>
      </c>
      <c r="AC21" s="49">
        <f>ROUND(EXP('Random Numbers'!AY20)/2.5*Averages!$J20+(1-'Random Numbers'!AY20^0.5)*VLOOKUP($D21,Averages!$H$113:$K$117,3,0),Proj_Rounding)</f>
        <v>0</v>
      </c>
      <c r="AD21" s="69">
        <f t="shared" si="0"/>
        <v>0</v>
      </c>
    </row>
    <row r="22" spans="2:30" ht="15" customHeight="1" x14ac:dyDescent="0.35">
      <c r="B22" s="32" t="s">
        <v>23</v>
      </c>
      <c r="C22" s="51" t="s">
        <v>50</v>
      </c>
      <c r="D22" s="6" t="s">
        <v>9</v>
      </c>
      <c r="E22" s="6">
        <f>ROUND(EXP('Random Numbers'!AA21)/2.5*Averages!$J21+(1-'Random Numbers'!AA21^0.5)*VLOOKUP($D22,Averages!$H$113:$K$117,3,0),Proj_Rounding)</f>
        <v>0</v>
      </c>
      <c r="F22" s="6">
        <f>ROUND(EXP('Random Numbers'!AB21)/2.5*Averages!$J21+(1-'Random Numbers'!AB21^0.5)*VLOOKUP($D22,Averages!$H$113:$K$117,3,0),Proj_Rounding)</f>
        <v>0</v>
      </c>
      <c r="G22" s="6">
        <f>ROUND(EXP('Random Numbers'!AC21)/2.5*Averages!$J21+(1-'Random Numbers'!AC21^0.5)*VLOOKUP($D22,Averages!$H$113:$K$117,3,0),Proj_Rounding)</f>
        <v>0</v>
      </c>
      <c r="H22" s="6">
        <f>ROUND(EXP('Random Numbers'!AD21)/2.5*Averages!$J21+(1-'Random Numbers'!AD21^0.5)*VLOOKUP($D22,Averages!$H$113:$K$117,3,0),Proj_Rounding)</f>
        <v>0</v>
      </c>
      <c r="I22" s="6">
        <f>ROUND(EXP('Random Numbers'!AE21)/2.5*Averages!$J21+(1-'Random Numbers'!AE21^0.5)*VLOOKUP($D22,Averages!$H$113:$K$117,3,0),Proj_Rounding)</f>
        <v>0</v>
      </c>
      <c r="J22" s="6">
        <f>ROUND(EXP('Random Numbers'!AF21)/2.5*Averages!$J21+(1-'Random Numbers'!AF21^0.5)*VLOOKUP($D22,Averages!$H$113:$K$117,3,0),Proj_Rounding)</f>
        <v>0</v>
      </c>
      <c r="K22" s="6">
        <f>ROUND(EXP('Random Numbers'!AG21)/2.5*Averages!$J21+(1-'Random Numbers'!AG21^0.5)*VLOOKUP($D22,Averages!$H$113:$K$117,3,0),Proj_Rounding)</f>
        <v>0</v>
      </c>
      <c r="L22" s="6">
        <f>ROUND(EXP('Random Numbers'!AH21)/2.5*Averages!$J21+(1-'Random Numbers'!AH21^0.5)*VLOOKUP($D22,Averages!$H$113:$K$117,3,0),Proj_Rounding)</f>
        <v>0</v>
      </c>
      <c r="M22" s="6">
        <f>ROUND(EXP('Random Numbers'!AI21)/2.5*Averages!$J21+(1-'Random Numbers'!AI21^0.5)*VLOOKUP($D22,Averages!$H$113:$K$117,3,0),Proj_Rounding)</f>
        <v>0</v>
      </c>
      <c r="N22" s="6">
        <f>ROUND(EXP('Random Numbers'!AJ21)/2.5*Averages!$J21+(1-'Random Numbers'!AJ21^0.5)*VLOOKUP($D22,Averages!$H$113:$K$117,3,0),Proj_Rounding)</f>
        <v>0</v>
      </c>
      <c r="O22" s="6">
        <f>ROUND(EXP('Random Numbers'!AK21)/2.5*Averages!$J21+(1-'Random Numbers'!AK21^0.5)*VLOOKUP($D22,Averages!$H$113:$K$117,3,0),Proj_Rounding)</f>
        <v>0</v>
      </c>
      <c r="P22" s="6">
        <f>ROUND(EXP('Random Numbers'!AL21)/2.5*Averages!$J21+(1-'Random Numbers'!AL21^0.5)*VLOOKUP($D22,Averages!$H$113:$K$117,3,0),Proj_Rounding)</f>
        <v>0</v>
      </c>
      <c r="Q22" s="6">
        <f>ROUND(EXP('Random Numbers'!AM21)/2.5*Averages!$J21+(1-'Random Numbers'!AM21^0.5)*VLOOKUP($D22,Averages!$H$113:$K$117,3,0),Proj_Rounding)</f>
        <v>0</v>
      </c>
      <c r="R22" s="6">
        <f>ROUND(EXP('Random Numbers'!AN21)/2.5*Averages!$J21+(1-'Random Numbers'!AN21^0.5)*VLOOKUP($D22,Averages!$H$113:$K$117,3,0),Proj_Rounding)</f>
        <v>0</v>
      </c>
      <c r="S22" s="6">
        <f>ROUND(EXP('Random Numbers'!AO21)/2.5*Averages!$J21+(1-'Random Numbers'!AO21^0.5)*VLOOKUP($D22,Averages!$H$113:$K$117,3,0),Proj_Rounding)</f>
        <v>0</v>
      </c>
      <c r="T22" s="6">
        <f>ROUND(EXP('Random Numbers'!AP21)/2.5*Averages!$J21+(1-'Random Numbers'!AP21^0.5)*VLOOKUP($D22,Averages!$H$113:$K$117,3,0),Proj_Rounding)</f>
        <v>0</v>
      </c>
      <c r="U22" s="6">
        <f>ROUND(EXP('Random Numbers'!AQ21)/2.5*Averages!$J21+(1-'Random Numbers'!AQ21^0.5)*VLOOKUP($D22,Averages!$H$113:$K$117,3,0),Proj_Rounding)</f>
        <v>0</v>
      </c>
      <c r="V22" s="6">
        <f>ROUND(EXP('Random Numbers'!AR21)/2.5*Averages!$J21+(1-'Random Numbers'!AR21^0.5)*VLOOKUP($D22,Averages!$H$113:$K$117,3,0),Proj_Rounding)</f>
        <v>0</v>
      </c>
      <c r="W22" s="6">
        <f>ROUND(EXP('Random Numbers'!AS21)/2.5*Averages!$J21+(1-'Random Numbers'!AS21^0.5)*VLOOKUP($D22,Averages!$H$113:$K$117,3,0),Proj_Rounding)</f>
        <v>0</v>
      </c>
      <c r="X22" s="6">
        <f>ROUND(EXP('Random Numbers'!AT21)/2.5*Averages!$J21+(1-'Random Numbers'!AT21^0.5)*VLOOKUP($D22,Averages!$H$113:$K$117,3,0),Proj_Rounding)</f>
        <v>0</v>
      </c>
      <c r="Y22" s="6">
        <f>ROUND(EXP('Random Numbers'!AU21)/2.5*Averages!$J21+(1-'Random Numbers'!AU21^0.5)*VLOOKUP($D22,Averages!$H$113:$K$117,3,0),Proj_Rounding)</f>
        <v>0</v>
      </c>
      <c r="Z22" s="6">
        <f>ROUND(EXP('Random Numbers'!AV21)/2.5*Averages!$J21+(1-'Random Numbers'!AV21^0.5)*VLOOKUP($D22,Averages!$H$113:$K$117,3,0),Proj_Rounding)</f>
        <v>0</v>
      </c>
      <c r="AA22" s="6">
        <f>ROUND(EXP('Random Numbers'!AW21)/2.5*Averages!$J21+(1-'Random Numbers'!AW21^0.5)*VLOOKUP($D22,Averages!$H$113:$K$117,3,0),Proj_Rounding)</f>
        <v>0</v>
      </c>
      <c r="AB22" s="6">
        <f>ROUND(EXP('Random Numbers'!AX21)/2.5*Averages!$J21+(1-'Random Numbers'!AX21^0.5)*VLOOKUP($D22,Averages!$H$113:$K$117,3,0),Proj_Rounding)</f>
        <v>0</v>
      </c>
      <c r="AC22" s="49">
        <f>ROUND(EXP('Random Numbers'!AY21)/2.5*Averages!$J21+(1-'Random Numbers'!AY21^0.5)*VLOOKUP($D22,Averages!$H$113:$K$117,3,0),Proj_Rounding)</f>
        <v>0</v>
      </c>
      <c r="AD22" s="69">
        <f t="shared" si="0"/>
        <v>0</v>
      </c>
    </row>
    <row r="23" spans="2:30" ht="15" customHeight="1" x14ac:dyDescent="0.35">
      <c r="B23" s="32" t="s">
        <v>23</v>
      </c>
      <c r="C23" s="51" t="s">
        <v>51</v>
      </c>
      <c r="D23" s="6" t="s">
        <v>10</v>
      </c>
      <c r="E23" s="6">
        <f>ROUND(EXP('Random Numbers'!AA22)/2.5*Averages!$J22+(1-'Random Numbers'!AA22^0.5)*VLOOKUP($D23,Averages!$H$113:$K$117,3,0),Proj_Rounding)</f>
        <v>1</v>
      </c>
      <c r="F23" s="6">
        <f>ROUND(EXP('Random Numbers'!AB22)/2.5*Averages!$J22+(1-'Random Numbers'!AB22^0.5)*VLOOKUP($D23,Averages!$H$113:$K$117,3,0),Proj_Rounding)</f>
        <v>1</v>
      </c>
      <c r="G23" s="6">
        <f>ROUND(EXP('Random Numbers'!AC22)/2.5*Averages!$J22+(1-'Random Numbers'!AC22^0.5)*VLOOKUP($D23,Averages!$H$113:$K$117,3,0),Proj_Rounding)</f>
        <v>1</v>
      </c>
      <c r="H23" s="6">
        <f>ROUND(EXP('Random Numbers'!AD22)/2.5*Averages!$J22+(1-'Random Numbers'!AD22^0.5)*VLOOKUP($D23,Averages!$H$113:$K$117,3,0),Proj_Rounding)</f>
        <v>1</v>
      </c>
      <c r="I23" s="6">
        <f>ROUND(EXP('Random Numbers'!AE22)/2.5*Averages!$J22+(1-'Random Numbers'!AE22^0.5)*VLOOKUP($D23,Averages!$H$113:$K$117,3,0),Proj_Rounding)</f>
        <v>1</v>
      </c>
      <c r="J23" s="6">
        <f>ROUND(EXP('Random Numbers'!AF22)/2.5*Averages!$J22+(1-'Random Numbers'!AF22^0.5)*VLOOKUP($D23,Averages!$H$113:$K$117,3,0),Proj_Rounding)</f>
        <v>1</v>
      </c>
      <c r="K23" s="6">
        <f>ROUND(EXP('Random Numbers'!AG22)/2.5*Averages!$J22+(1-'Random Numbers'!AG22^0.5)*VLOOKUP($D23,Averages!$H$113:$K$117,3,0),Proj_Rounding)</f>
        <v>1</v>
      </c>
      <c r="L23" s="6">
        <f>ROUND(EXP('Random Numbers'!AH22)/2.5*Averages!$J22+(1-'Random Numbers'!AH22^0.5)*VLOOKUP($D23,Averages!$H$113:$K$117,3,0),Proj_Rounding)</f>
        <v>1</v>
      </c>
      <c r="M23" s="6">
        <f>ROUND(EXP('Random Numbers'!AI22)/2.5*Averages!$J22+(1-'Random Numbers'!AI22^0.5)*VLOOKUP($D23,Averages!$H$113:$K$117,3,0),Proj_Rounding)</f>
        <v>1</v>
      </c>
      <c r="N23" s="6">
        <f>ROUND(EXP('Random Numbers'!AJ22)/2.5*Averages!$J22+(1-'Random Numbers'!AJ22^0.5)*VLOOKUP($D23,Averages!$H$113:$K$117,3,0),Proj_Rounding)</f>
        <v>1</v>
      </c>
      <c r="O23" s="6">
        <f>ROUND(EXP('Random Numbers'!AK22)/2.5*Averages!$J22+(1-'Random Numbers'!AK22^0.5)*VLOOKUP($D23,Averages!$H$113:$K$117,3,0),Proj_Rounding)</f>
        <v>1</v>
      </c>
      <c r="P23" s="6">
        <f>ROUND(EXP('Random Numbers'!AL22)/2.5*Averages!$J22+(1-'Random Numbers'!AL22^0.5)*VLOOKUP($D23,Averages!$H$113:$K$117,3,0),Proj_Rounding)</f>
        <v>1</v>
      </c>
      <c r="Q23" s="6">
        <f>ROUND(EXP('Random Numbers'!AM22)/2.5*Averages!$J22+(1-'Random Numbers'!AM22^0.5)*VLOOKUP($D23,Averages!$H$113:$K$117,3,0),Proj_Rounding)</f>
        <v>1</v>
      </c>
      <c r="R23" s="6">
        <f>ROUND(EXP('Random Numbers'!AN22)/2.5*Averages!$J22+(1-'Random Numbers'!AN22^0.5)*VLOOKUP($D23,Averages!$H$113:$K$117,3,0),Proj_Rounding)</f>
        <v>1</v>
      </c>
      <c r="S23" s="6">
        <f>ROUND(EXP('Random Numbers'!AO22)/2.5*Averages!$J22+(1-'Random Numbers'!AO22^0.5)*VLOOKUP($D23,Averages!$H$113:$K$117,3,0),Proj_Rounding)</f>
        <v>1</v>
      </c>
      <c r="T23" s="6">
        <f>ROUND(EXP('Random Numbers'!AP22)/2.5*Averages!$J22+(1-'Random Numbers'!AP22^0.5)*VLOOKUP($D23,Averages!$H$113:$K$117,3,0),Proj_Rounding)</f>
        <v>1</v>
      </c>
      <c r="U23" s="6">
        <f>ROUND(EXP('Random Numbers'!AQ22)/2.5*Averages!$J22+(1-'Random Numbers'!AQ22^0.5)*VLOOKUP($D23,Averages!$H$113:$K$117,3,0),Proj_Rounding)</f>
        <v>1</v>
      </c>
      <c r="V23" s="6">
        <f>ROUND(EXP('Random Numbers'!AR22)/2.5*Averages!$J22+(1-'Random Numbers'!AR22^0.5)*VLOOKUP($D23,Averages!$H$113:$K$117,3,0),Proj_Rounding)</f>
        <v>1</v>
      </c>
      <c r="W23" s="6">
        <f>ROUND(EXP('Random Numbers'!AS22)/2.5*Averages!$J22+(1-'Random Numbers'!AS22^0.5)*VLOOKUP($D23,Averages!$H$113:$K$117,3,0),Proj_Rounding)</f>
        <v>1</v>
      </c>
      <c r="X23" s="6">
        <f>ROUND(EXP('Random Numbers'!AT22)/2.5*Averages!$J22+(1-'Random Numbers'!AT22^0.5)*VLOOKUP($D23,Averages!$H$113:$K$117,3,0),Proj_Rounding)</f>
        <v>1</v>
      </c>
      <c r="Y23" s="6">
        <f>ROUND(EXP('Random Numbers'!AU22)/2.5*Averages!$J22+(1-'Random Numbers'!AU22^0.5)*VLOOKUP($D23,Averages!$H$113:$K$117,3,0),Proj_Rounding)</f>
        <v>1</v>
      </c>
      <c r="Z23" s="6">
        <f>ROUND(EXP('Random Numbers'!AV22)/2.5*Averages!$J22+(1-'Random Numbers'!AV22^0.5)*VLOOKUP($D23,Averages!$H$113:$K$117,3,0),Proj_Rounding)</f>
        <v>1</v>
      </c>
      <c r="AA23" s="6">
        <f>ROUND(EXP('Random Numbers'!AW22)/2.5*Averages!$J22+(1-'Random Numbers'!AW22^0.5)*VLOOKUP($D23,Averages!$H$113:$K$117,3,0),Proj_Rounding)</f>
        <v>1</v>
      </c>
      <c r="AB23" s="6">
        <f>ROUND(EXP('Random Numbers'!AX22)/2.5*Averages!$J22+(1-'Random Numbers'!AX22^0.5)*VLOOKUP($D23,Averages!$H$113:$K$117,3,0),Proj_Rounding)</f>
        <v>1</v>
      </c>
      <c r="AC23" s="49">
        <f>ROUND(EXP('Random Numbers'!AY22)/2.5*Averages!$J22+(1-'Random Numbers'!AY22^0.5)*VLOOKUP($D23,Averages!$H$113:$K$117,3,0),Proj_Rounding)</f>
        <v>1</v>
      </c>
      <c r="AD23" s="69">
        <f t="shared" si="0"/>
        <v>25</v>
      </c>
    </row>
    <row r="24" spans="2:30" ht="15" customHeight="1" x14ac:dyDescent="0.35">
      <c r="B24" s="32" t="s">
        <v>23</v>
      </c>
      <c r="C24" s="51" t="s">
        <v>52</v>
      </c>
      <c r="D24" s="6" t="s">
        <v>10</v>
      </c>
      <c r="E24" s="6">
        <f>ROUND(EXP('Random Numbers'!AA23)/2.5*Averages!$J23+(1-'Random Numbers'!AA23^0.5)*VLOOKUP($D24,Averages!$H$113:$K$117,3,0),Proj_Rounding)</f>
        <v>0</v>
      </c>
      <c r="F24" s="6">
        <f>ROUND(EXP('Random Numbers'!AB23)/2.5*Averages!$J23+(1-'Random Numbers'!AB23^0.5)*VLOOKUP($D24,Averages!$H$113:$K$117,3,0),Proj_Rounding)</f>
        <v>0</v>
      </c>
      <c r="G24" s="6">
        <f>ROUND(EXP('Random Numbers'!AC23)/2.5*Averages!$J23+(1-'Random Numbers'!AC23^0.5)*VLOOKUP($D24,Averages!$H$113:$K$117,3,0),Proj_Rounding)</f>
        <v>0</v>
      </c>
      <c r="H24" s="6">
        <f>ROUND(EXP('Random Numbers'!AD23)/2.5*Averages!$J23+(1-'Random Numbers'!AD23^0.5)*VLOOKUP($D24,Averages!$H$113:$K$117,3,0),Proj_Rounding)</f>
        <v>0</v>
      </c>
      <c r="I24" s="6">
        <f>ROUND(EXP('Random Numbers'!AE23)/2.5*Averages!$J23+(1-'Random Numbers'!AE23^0.5)*VLOOKUP($D24,Averages!$H$113:$K$117,3,0),Proj_Rounding)</f>
        <v>0</v>
      </c>
      <c r="J24" s="6">
        <f>ROUND(EXP('Random Numbers'!AF23)/2.5*Averages!$J23+(1-'Random Numbers'!AF23^0.5)*VLOOKUP($D24,Averages!$H$113:$K$117,3,0),Proj_Rounding)</f>
        <v>1</v>
      </c>
      <c r="K24" s="6">
        <f>ROUND(EXP('Random Numbers'!AG23)/2.5*Averages!$J23+(1-'Random Numbers'!AG23^0.5)*VLOOKUP($D24,Averages!$H$113:$K$117,3,0),Proj_Rounding)</f>
        <v>0</v>
      </c>
      <c r="L24" s="6">
        <f>ROUND(EXP('Random Numbers'!AH23)/2.5*Averages!$J23+(1-'Random Numbers'!AH23^0.5)*VLOOKUP($D24,Averages!$H$113:$K$117,3,0),Proj_Rounding)</f>
        <v>0</v>
      </c>
      <c r="M24" s="6">
        <f>ROUND(EXP('Random Numbers'!AI23)/2.5*Averages!$J23+(1-'Random Numbers'!AI23^0.5)*VLOOKUP($D24,Averages!$H$113:$K$117,3,0),Proj_Rounding)</f>
        <v>1</v>
      </c>
      <c r="N24" s="6">
        <f>ROUND(EXP('Random Numbers'!AJ23)/2.5*Averages!$J23+(1-'Random Numbers'!AJ23^0.5)*VLOOKUP($D24,Averages!$H$113:$K$117,3,0),Proj_Rounding)</f>
        <v>1</v>
      </c>
      <c r="O24" s="6">
        <f>ROUND(EXP('Random Numbers'!AK23)/2.5*Averages!$J23+(1-'Random Numbers'!AK23^0.5)*VLOOKUP($D24,Averages!$H$113:$K$117,3,0),Proj_Rounding)</f>
        <v>0</v>
      </c>
      <c r="P24" s="6">
        <f>ROUND(EXP('Random Numbers'!AL23)/2.5*Averages!$J23+(1-'Random Numbers'!AL23^0.5)*VLOOKUP($D24,Averages!$H$113:$K$117,3,0),Proj_Rounding)</f>
        <v>1</v>
      </c>
      <c r="Q24" s="6">
        <f>ROUND(EXP('Random Numbers'!AM23)/2.5*Averages!$J23+(1-'Random Numbers'!AM23^0.5)*VLOOKUP($D24,Averages!$H$113:$K$117,3,0),Proj_Rounding)</f>
        <v>0</v>
      </c>
      <c r="R24" s="6">
        <f>ROUND(EXP('Random Numbers'!AN23)/2.5*Averages!$J23+(1-'Random Numbers'!AN23^0.5)*VLOOKUP($D24,Averages!$H$113:$K$117,3,0),Proj_Rounding)</f>
        <v>0</v>
      </c>
      <c r="S24" s="6">
        <f>ROUND(EXP('Random Numbers'!AO23)/2.5*Averages!$J23+(1-'Random Numbers'!AO23^0.5)*VLOOKUP($D24,Averages!$H$113:$K$117,3,0),Proj_Rounding)</f>
        <v>1</v>
      </c>
      <c r="T24" s="6">
        <f>ROUND(EXP('Random Numbers'!AP23)/2.5*Averages!$J23+(1-'Random Numbers'!AP23^0.5)*VLOOKUP($D24,Averages!$H$113:$K$117,3,0),Proj_Rounding)</f>
        <v>0</v>
      </c>
      <c r="U24" s="6">
        <f>ROUND(EXP('Random Numbers'!AQ23)/2.5*Averages!$J23+(1-'Random Numbers'!AQ23^0.5)*VLOOKUP($D24,Averages!$H$113:$K$117,3,0),Proj_Rounding)</f>
        <v>0</v>
      </c>
      <c r="V24" s="6">
        <f>ROUND(EXP('Random Numbers'!AR23)/2.5*Averages!$J23+(1-'Random Numbers'!AR23^0.5)*VLOOKUP($D24,Averages!$H$113:$K$117,3,0),Proj_Rounding)</f>
        <v>0</v>
      </c>
      <c r="W24" s="6">
        <f>ROUND(EXP('Random Numbers'!AS23)/2.5*Averages!$J23+(1-'Random Numbers'!AS23^0.5)*VLOOKUP($D24,Averages!$H$113:$K$117,3,0),Proj_Rounding)</f>
        <v>0</v>
      </c>
      <c r="X24" s="6">
        <f>ROUND(EXP('Random Numbers'!AT23)/2.5*Averages!$J23+(1-'Random Numbers'!AT23^0.5)*VLOOKUP($D24,Averages!$H$113:$K$117,3,0),Proj_Rounding)</f>
        <v>1</v>
      </c>
      <c r="Y24" s="6">
        <f>ROUND(EXP('Random Numbers'!AU23)/2.5*Averages!$J23+(1-'Random Numbers'!AU23^0.5)*VLOOKUP($D24,Averages!$H$113:$K$117,3,0),Proj_Rounding)</f>
        <v>0</v>
      </c>
      <c r="Z24" s="6">
        <f>ROUND(EXP('Random Numbers'!AV23)/2.5*Averages!$J23+(1-'Random Numbers'!AV23^0.5)*VLOOKUP($D24,Averages!$H$113:$K$117,3,0),Proj_Rounding)</f>
        <v>0</v>
      </c>
      <c r="AA24" s="6">
        <f>ROUND(EXP('Random Numbers'!AW23)/2.5*Averages!$J23+(1-'Random Numbers'!AW23^0.5)*VLOOKUP($D24,Averages!$H$113:$K$117,3,0),Proj_Rounding)</f>
        <v>0</v>
      </c>
      <c r="AB24" s="6">
        <f>ROUND(EXP('Random Numbers'!AX23)/2.5*Averages!$J23+(1-'Random Numbers'!AX23^0.5)*VLOOKUP($D24,Averages!$H$113:$K$117,3,0),Proj_Rounding)</f>
        <v>0</v>
      </c>
      <c r="AC24" s="49">
        <f>ROUND(EXP('Random Numbers'!AY23)/2.5*Averages!$J23+(1-'Random Numbers'!AY23^0.5)*VLOOKUP($D24,Averages!$H$113:$K$117,3,0),Proj_Rounding)</f>
        <v>0</v>
      </c>
      <c r="AD24" s="69">
        <f t="shared" si="0"/>
        <v>6</v>
      </c>
    </row>
    <row r="25" spans="2:30" ht="15" customHeight="1" x14ac:dyDescent="0.35">
      <c r="B25" s="32" t="s">
        <v>23</v>
      </c>
      <c r="C25" s="51" t="s">
        <v>53</v>
      </c>
      <c r="D25" s="6" t="s">
        <v>11</v>
      </c>
      <c r="E25" s="6">
        <f>ROUND(EXP('Random Numbers'!AA24)/2.5*Averages!$J24+(1-'Random Numbers'!AA24^0.5)*VLOOKUP($D25,Averages!$H$113:$K$117,3,0),Proj_Rounding)</f>
        <v>0</v>
      </c>
      <c r="F25" s="6">
        <f>ROUND(EXP('Random Numbers'!AB24)/2.5*Averages!$J24+(1-'Random Numbers'!AB24^0.5)*VLOOKUP($D25,Averages!$H$113:$K$117,3,0),Proj_Rounding)</f>
        <v>0</v>
      </c>
      <c r="G25" s="6">
        <f>ROUND(EXP('Random Numbers'!AC24)/2.5*Averages!$J24+(1-'Random Numbers'!AC24^0.5)*VLOOKUP($D25,Averages!$H$113:$K$117,3,0),Proj_Rounding)</f>
        <v>0</v>
      </c>
      <c r="H25" s="6">
        <f>ROUND(EXP('Random Numbers'!AD24)/2.5*Averages!$J24+(1-'Random Numbers'!AD24^0.5)*VLOOKUP($D25,Averages!$H$113:$K$117,3,0),Proj_Rounding)</f>
        <v>0</v>
      </c>
      <c r="I25" s="6">
        <f>ROUND(EXP('Random Numbers'!AE24)/2.5*Averages!$J24+(1-'Random Numbers'!AE24^0.5)*VLOOKUP($D25,Averages!$H$113:$K$117,3,0),Proj_Rounding)</f>
        <v>0</v>
      </c>
      <c r="J25" s="6">
        <f>ROUND(EXP('Random Numbers'!AF24)/2.5*Averages!$J24+(1-'Random Numbers'!AF24^0.5)*VLOOKUP($D25,Averages!$H$113:$K$117,3,0),Proj_Rounding)</f>
        <v>0</v>
      </c>
      <c r="K25" s="6">
        <f>ROUND(EXP('Random Numbers'!AG24)/2.5*Averages!$J24+(1-'Random Numbers'!AG24^0.5)*VLOOKUP($D25,Averages!$H$113:$K$117,3,0),Proj_Rounding)</f>
        <v>0</v>
      </c>
      <c r="L25" s="6">
        <f>ROUND(EXP('Random Numbers'!AH24)/2.5*Averages!$J24+(1-'Random Numbers'!AH24^0.5)*VLOOKUP($D25,Averages!$H$113:$K$117,3,0),Proj_Rounding)</f>
        <v>0</v>
      </c>
      <c r="M25" s="6">
        <f>ROUND(EXP('Random Numbers'!AI24)/2.5*Averages!$J24+(1-'Random Numbers'!AI24^0.5)*VLOOKUP($D25,Averages!$H$113:$K$117,3,0),Proj_Rounding)</f>
        <v>0</v>
      </c>
      <c r="N25" s="6">
        <f>ROUND(EXP('Random Numbers'!AJ24)/2.5*Averages!$J24+(1-'Random Numbers'!AJ24^0.5)*VLOOKUP($D25,Averages!$H$113:$K$117,3,0),Proj_Rounding)</f>
        <v>0</v>
      </c>
      <c r="O25" s="6">
        <f>ROUND(EXP('Random Numbers'!AK24)/2.5*Averages!$J24+(1-'Random Numbers'!AK24^0.5)*VLOOKUP($D25,Averages!$H$113:$K$117,3,0),Proj_Rounding)</f>
        <v>0</v>
      </c>
      <c r="P25" s="6">
        <f>ROUND(EXP('Random Numbers'!AL24)/2.5*Averages!$J24+(1-'Random Numbers'!AL24^0.5)*VLOOKUP($D25,Averages!$H$113:$K$117,3,0),Proj_Rounding)</f>
        <v>0</v>
      </c>
      <c r="Q25" s="6">
        <f>ROUND(EXP('Random Numbers'!AM24)/2.5*Averages!$J24+(1-'Random Numbers'!AM24^0.5)*VLOOKUP($D25,Averages!$H$113:$K$117,3,0),Proj_Rounding)</f>
        <v>0</v>
      </c>
      <c r="R25" s="6">
        <f>ROUND(EXP('Random Numbers'!AN24)/2.5*Averages!$J24+(1-'Random Numbers'!AN24^0.5)*VLOOKUP($D25,Averages!$H$113:$K$117,3,0),Proj_Rounding)</f>
        <v>0</v>
      </c>
      <c r="S25" s="6">
        <f>ROUND(EXP('Random Numbers'!AO24)/2.5*Averages!$J24+(1-'Random Numbers'!AO24^0.5)*VLOOKUP($D25,Averages!$H$113:$K$117,3,0),Proj_Rounding)</f>
        <v>0</v>
      </c>
      <c r="T25" s="6">
        <f>ROUND(EXP('Random Numbers'!AP24)/2.5*Averages!$J24+(1-'Random Numbers'!AP24^0.5)*VLOOKUP($D25,Averages!$H$113:$K$117,3,0),Proj_Rounding)</f>
        <v>0</v>
      </c>
      <c r="U25" s="6">
        <f>ROUND(EXP('Random Numbers'!AQ24)/2.5*Averages!$J24+(1-'Random Numbers'!AQ24^0.5)*VLOOKUP($D25,Averages!$H$113:$K$117,3,0),Proj_Rounding)</f>
        <v>0</v>
      </c>
      <c r="V25" s="6">
        <f>ROUND(EXP('Random Numbers'!AR24)/2.5*Averages!$J24+(1-'Random Numbers'!AR24^0.5)*VLOOKUP($D25,Averages!$H$113:$K$117,3,0),Proj_Rounding)</f>
        <v>0</v>
      </c>
      <c r="W25" s="6">
        <f>ROUND(EXP('Random Numbers'!AS24)/2.5*Averages!$J24+(1-'Random Numbers'!AS24^0.5)*VLOOKUP($D25,Averages!$H$113:$K$117,3,0),Proj_Rounding)</f>
        <v>0</v>
      </c>
      <c r="X25" s="6">
        <f>ROUND(EXP('Random Numbers'!AT24)/2.5*Averages!$J24+(1-'Random Numbers'!AT24^0.5)*VLOOKUP($D25,Averages!$H$113:$K$117,3,0),Proj_Rounding)</f>
        <v>0</v>
      </c>
      <c r="Y25" s="6">
        <f>ROUND(EXP('Random Numbers'!AU24)/2.5*Averages!$J24+(1-'Random Numbers'!AU24^0.5)*VLOOKUP($D25,Averages!$H$113:$K$117,3,0),Proj_Rounding)</f>
        <v>0</v>
      </c>
      <c r="Z25" s="6">
        <f>ROUND(EXP('Random Numbers'!AV24)/2.5*Averages!$J24+(1-'Random Numbers'!AV24^0.5)*VLOOKUP($D25,Averages!$H$113:$K$117,3,0),Proj_Rounding)</f>
        <v>0</v>
      </c>
      <c r="AA25" s="6">
        <f>ROUND(EXP('Random Numbers'!AW24)/2.5*Averages!$J24+(1-'Random Numbers'!AW24^0.5)*VLOOKUP($D25,Averages!$H$113:$K$117,3,0),Proj_Rounding)</f>
        <v>0</v>
      </c>
      <c r="AB25" s="6">
        <f>ROUND(EXP('Random Numbers'!AX24)/2.5*Averages!$J24+(1-'Random Numbers'!AX24^0.5)*VLOOKUP($D25,Averages!$H$113:$K$117,3,0),Proj_Rounding)</f>
        <v>0</v>
      </c>
      <c r="AC25" s="49">
        <f>ROUND(EXP('Random Numbers'!AY24)/2.5*Averages!$J24+(1-'Random Numbers'!AY24^0.5)*VLOOKUP($D25,Averages!$H$113:$K$117,3,0),Proj_Rounding)</f>
        <v>0</v>
      </c>
      <c r="AD25" s="69">
        <f t="shared" si="0"/>
        <v>0</v>
      </c>
    </row>
    <row r="26" spans="2:30" ht="15" customHeight="1" x14ac:dyDescent="0.35">
      <c r="B26" s="32" t="s">
        <v>24</v>
      </c>
      <c r="C26" s="51" t="s">
        <v>54</v>
      </c>
      <c r="D26" s="6" t="s">
        <v>8</v>
      </c>
      <c r="E26" s="6">
        <f>ROUND(EXP('Random Numbers'!AA25)/2.5*Averages!$J25+(1-'Random Numbers'!AA25^0.5)*VLOOKUP($D26,Averages!$H$113:$K$117,3,0),Proj_Rounding)</f>
        <v>1</v>
      </c>
      <c r="F26" s="6">
        <f>ROUND(EXP('Random Numbers'!AB25)/2.5*Averages!$J25+(1-'Random Numbers'!AB25^0.5)*VLOOKUP($D26,Averages!$H$113:$K$117,3,0),Proj_Rounding)</f>
        <v>1</v>
      </c>
      <c r="G26" s="6">
        <f>ROUND(EXP('Random Numbers'!AC25)/2.5*Averages!$J25+(1-'Random Numbers'!AC25^0.5)*VLOOKUP($D26,Averages!$H$113:$K$117,3,0),Proj_Rounding)</f>
        <v>1</v>
      </c>
      <c r="H26" s="6">
        <f>ROUND(EXP('Random Numbers'!AD25)/2.5*Averages!$J25+(1-'Random Numbers'!AD25^0.5)*VLOOKUP($D26,Averages!$H$113:$K$117,3,0),Proj_Rounding)</f>
        <v>1</v>
      </c>
      <c r="I26" s="6">
        <f>ROUND(EXP('Random Numbers'!AE25)/2.5*Averages!$J25+(1-'Random Numbers'!AE25^0.5)*VLOOKUP($D26,Averages!$H$113:$K$117,3,0),Proj_Rounding)</f>
        <v>1</v>
      </c>
      <c r="J26" s="6">
        <f>ROUND(EXP('Random Numbers'!AF25)/2.5*Averages!$J25+(1-'Random Numbers'!AF25^0.5)*VLOOKUP($D26,Averages!$H$113:$K$117,3,0),Proj_Rounding)</f>
        <v>1</v>
      </c>
      <c r="K26" s="6">
        <f>ROUND(EXP('Random Numbers'!AG25)/2.5*Averages!$J25+(1-'Random Numbers'!AG25^0.5)*VLOOKUP($D26,Averages!$H$113:$K$117,3,0),Proj_Rounding)</f>
        <v>1</v>
      </c>
      <c r="L26" s="6">
        <f>ROUND(EXP('Random Numbers'!AH25)/2.5*Averages!$J25+(1-'Random Numbers'!AH25^0.5)*VLOOKUP($D26,Averages!$H$113:$K$117,3,0),Proj_Rounding)</f>
        <v>1</v>
      </c>
      <c r="M26" s="6">
        <f>ROUND(EXP('Random Numbers'!AI25)/2.5*Averages!$J25+(1-'Random Numbers'!AI25^0.5)*VLOOKUP($D26,Averages!$H$113:$K$117,3,0),Proj_Rounding)</f>
        <v>1</v>
      </c>
      <c r="N26" s="6">
        <f>ROUND(EXP('Random Numbers'!AJ25)/2.5*Averages!$J25+(1-'Random Numbers'!AJ25^0.5)*VLOOKUP($D26,Averages!$H$113:$K$117,3,0),Proj_Rounding)</f>
        <v>0</v>
      </c>
      <c r="O26" s="6">
        <f>ROUND(EXP('Random Numbers'!AK25)/2.5*Averages!$J25+(1-'Random Numbers'!AK25^0.5)*VLOOKUP($D26,Averages!$H$113:$K$117,3,0),Proj_Rounding)</f>
        <v>1</v>
      </c>
      <c r="P26" s="6">
        <f>ROUND(EXP('Random Numbers'!AL25)/2.5*Averages!$J25+(1-'Random Numbers'!AL25^0.5)*VLOOKUP($D26,Averages!$H$113:$K$117,3,0),Proj_Rounding)</f>
        <v>0</v>
      </c>
      <c r="Q26" s="6">
        <f>ROUND(EXP('Random Numbers'!AM25)/2.5*Averages!$J25+(1-'Random Numbers'!AM25^0.5)*VLOOKUP($D26,Averages!$H$113:$K$117,3,0),Proj_Rounding)</f>
        <v>1</v>
      </c>
      <c r="R26" s="6">
        <f>ROUND(EXP('Random Numbers'!AN25)/2.5*Averages!$J25+(1-'Random Numbers'!AN25^0.5)*VLOOKUP($D26,Averages!$H$113:$K$117,3,0),Proj_Rounding)</f>
        <v>1</v>
      </c>
      <c r="S26" s="6">
        <f>ROUND(EXP('Random Numbers'!AO25)/2.5*Averages!$J25+(1-'Random Numbers'!AO25^0.5)*VLOOKUP($D26,Averages!$H$113:$K$117,3,0),Proj_Rounding)</f>
        <v>0</v>
      </c>
      <c r="T26" s="6">
        <f>ROUND(EXP('Random Numbers'!AP25)/2.5*Averages!$J25+(1-'Random Numbers'!AP25^0.5)*VLOOKUP($D26,Averages!$H$113:$K$117,3,0),Proj_Rounding)</f>
        <v>0</v>
      </c>
      <c r="U26" s="6">
        <f>ROUND(EXP('Random Numbers'!AQ25)/2.5*Averages!$J25+(1-'Random Numbers'!AQ25^0.5)*VLOOKUP($D26,Averages!$H$113:$K$117,3,0),Proj_Rounding)</f>
        <v>0</v>
      </c>
      <c r="V26" s="6">
        <f>ROUND(EXP('Random Numbers'!AR25)/2.5*Averages!$J25+(1-'Random Numbers'!AR25^0.5)*VLOOKUP($D26,Averages!$H$113:$K$117,3,0),Proj_Rounding)</f>
        <v>0</v>
      </c>
      <c r="W26" s="6">
        <f>ROUND(EXP('Random Numbers'!AS25)/2.5*Averages!$J25+(1-'Random Numbers'!AS25^0.5)*VLOOKUP($D26,Averages!$H$113:$K$117,3,0),Proj_Rounding)</f>
        <v>1</v>
      </c>
      <c r="X26" s="6">
        <f>ROUND(EXP('Random Numbers'!AT25)/2.5*Averages!$J25+(1-'Random Numbers'!AT25^0.5)*VLOOKUP($D26,Averages!$H$113:$K$117,3,0),Proj_Rounding)</f>
        <v>0</v>
      </c>
      <c r="Y26" s="6">
        <f>ROUND(EXP('Random Numbers'!AU25)/2.5*Averages!$J25+(1-'Random Numbers'!AU25^0.5)*VLOOKUP($D26,Averages!$H$113:$K$117,3,0),Proj_Rounding)</f>
        <v>1</v>
      </c>
      <c r="Z26" s="6">
        <f>ROUND(EXP('Random Numbers'!AV25)/2.5*Averages!$J25+(1-'Random Numbers'!AV25^0.5)*VLOOKUP($D26,Averages!$H$113:$K$117,3,0),Proj_Rounding)</f>
        <v>1</v>
      </c>
      <c r="AA26" s="6">
        <f>ROUND(EXP('Random Numbers'!AW25)/2.5*Averages!$J25+(1-'Random Numbers'!AW25^0.5)*VLOOKUP($D26,Averages!$H$113:$K$117,3,0),Proj_Rounding)</f>
        <v>1</v>
      </c>
      <c r="AB26" s="6">
        <f>ROUND(EXP('Random Numbers'!AX25)/2.5*Averages!$J25+(1-'Random Numbers'!AX25^0.5)*VLOOKUP($D26,Averages!$H$113:$K$117,3,0),Proj_Rounding)</f>
        <v>1</v>
      </c>
      <c r="AC26" s="49">
        <f>ROUND(EXP('Random Numbers'!AY25)/2.5*Averages!$J25+(1-'Random Numbers'!AY25^0.5)*VLOOKUP($D26,Averages!$H$113:$K$117,3,0),Proj_Rounding)</f>
        <v>0</v>
      </c>
      <c r="AD26" s="69">
        <f t="shared" si="0"/>
        <v>17</v>
      </c>
    </row>
    <row r="27" spans="2:30" ht="15" customHeight="1" x14ac:dyDescent="0.35">
      <c r="B27" s="32" t="s">
        <v>24</v>
      </c>
      <c r="C27" s="51" t="s">
        <v>55</v>
      </c>
      <c r="D27" s="6" t="s">
        <v>8</v>
      </c>
      <c r="E27" s="6">
        <f>ROUND(EXP('Random Numbers'!AA26)/2.5*Averages!$J26+(1-'Random Numbers'!AA26^0.5)*VLOOKUP($D27,Averages!$H$113:$K$117,3,0),Proj_Rounding)</f>
        <v>3</v>
      </c>
      <c r="F27" s="6">
        <f>ROUND(EXP('Random Numbers'!AB26)/2.5*Averages!$J26+(1-'Random Numbers'!AB26^0.5)*VLOOKUP($D27,Averages!$H$113:$K$117,3,0),Proj_Rounding)</f>
        <v>3</v>
      </c>
      <c r="G27" s="6">
        <f>ROUND(EXP('Random Numbers'!AC26)/2.5*Averages!$J26+(1-'Random Numbers'!AC26^0.5)*VLOOKUP($D27,Averages!$H$113:$K$117,3,0),Proj_Rounding)</f>
        <v>3</v>
      </c>
      <c r="H27" s="6">
        <f>ROUND(EXP('Random Numbers'!AD26)/2.5*Averages!$J26+(1-'Random Numbers'!AD26^0.5)*VLOOKUP($D27,Averages!$H$113:$K$117,3,0),Proj_Rounding)</f>
        <v>4</v>
      </c>
      <c r="I27" s="6">
        <f>ROUND(EXP('Random Numbers'!AE26)/2.5*Averages!$J26+(1-'Random Numbers'!AE26^0.5)*VLOOKUP($D27,Averages!$H$113:$K$117,3,0),Proj_Rounding)</f>
        <v>3</v>
      </c>
      <c r="J27" s="6">
        <f>ROUND(EXP('Random Numbers'!AF26)/2.5*Averages!$J26+(1-'Random Numbers'!AF26^0.5)*VLOOKUP($D27,Averages!$H$113:$K$117,3,0),Proj_Rounding)</f>
        <v>3</v>
      </c>
      <c r="K27" s="6">
        <f>ROUND(EXP('Random Numbers'!AG26)/2.5*Averages!$J26+(1-'Random Numbers'!AG26^0.5)*VLOOKUP($D27,Averages!$H$113:$K$117,3,0),Proj_Rounding)</f>
        <v>3</v>
      </c>
      <c r="L27" s="6">
        <f>ROUND(EXP('Random Numbers'!AH26)/2.5*Averages!$J26+(1-'Random Numbers'!AH26^0.5)*VLOOKUP($D27,Averages!$H$113:$K$117,3,0),Proj_Rounding)</f>
        <v>3</v>
      </c>
      <c r="M27" s="6">
        <f>ROUND(EXP('Random Numbers'!AI26)/2.5*Averages!$J26+(1-'Random Numbers'!AI26^0.5)*VLOOKUP($D27,Averages!$H$113:$K$117,3,0),Proj_Rounding)</f>
        <v>3</v>
      </c>
      <c r="N27" s="6">
        <f>ROUND(EXP('Random Numbers'!AJ26)/2.5*Averages!$J26+(1-'Random Numbers'!AJ26^0.5)*VLOOKUP($D27,Averages!$H$113:$K$117,3,0),Proj_Rounding)</f>
        <v>3</v>
      </c>
      <c r="O27" s="6">
        <f>ROUND(EXP('Random Numbers'!AK26)/2.5*Averages!$J26+(1-'Random Numbers'!AK26^0.5)*VLOOKUP($D27,Averages!$H$113:$K$117,3,0),Proj_Rounding)</f>
        <v>3</v>
      </c>
      <c r="P27" s="6">
        <f>ROUND(EXP('Random Numbers'!AL26)/2.5*Averages!$J26+(1-'Random Numbers'!AL26^0.5)*VLOOKUP($D27,Averages!$H$113:$K$117,3,0),Proj_Rounding)</f>
        <v>3</v>
      </c>
      <c r="Q27" s="6">
        <f>ROUND(EXP('Random Numbers'!AM26)/2.5*Averages!$J26+(1-'Random Numbers'!AM26^0.5)*VLOOKUP($D27,Averages!$H$113:$K$117,3,0),Proj_Rounding)</f>
        <v>4</v>
      </c>
      <c r="R27" s="6">
        <f>ROUND(EXP('Random Numbers'!AN26)/2.5*Averages!$J26+(1-'Random Numbers'!AN26^0.5)*VLOOKUP($D27,Averages!$H$113:$K$117,3,0),Proj_Rounding)</f>
        <v>3</v>
      </c>
      <c r="S27" s="6">
        <f>ROUND(EXP('Random Numbers'!AO26)/2.5*Averages!$J26+(1-'Random Numbers'!AO26^0.5)*VLOOKUP($D27,Averages!$H$113:$K$117,3,0),Proj_Rounding)</f>
        <v>3</v>
      </c>
      <c r="T27" s="6">
        <f>ROUND(EXP('Random Numbers'!AP26)/2.5*Averages!$J26+(1-'Random Numbers'!AP26^0.5)*VLOOKUP($D27,Averages!$H$113:$K$117,3,0),Proj_Rounding)</f>
        <v>3</v>
      </c>
      <c r="U27" s="6">
        <f>ROUND(EXP('Random Numbers'!AQ26)/2.5*Averages!$J26+(1-'Random Numbers'!AQ26^0.5)*VLOOKUP($D27,Averages!$H$113:$K$117,3,0),Proj_Rounding)</f>
        <v>3</v>
      </c>
      <c r="V27" s="6">
        <f>ROUND(EXP('Random Numbers'!AR26)/2.5*Averages!$J26+(1-'Random Numbers'!AR26^0.5)*VLOOKUP($D27,Averages!$H$113:$K$117,3,0),Proj_Rounding)</f>
        <v>3</v>
      </c>
      <c r="W27" s="6">
        <f>ROUND(EXP('Random Numbers'!AS26)/2.5*Averages!$J26+(1-'Random Numbers'!AS26^0.5)*VLOOKUP($D27,Averages!$H$113:$K$117,3,0),Proj_Rounding)</f>
        <v>3</v>
      </c>
      <c r="X27" s="6">
        <f>ROUND(EXP('Random Numbers'!AT26)/2.5*Averages!$J26+(1-'Random Numbers'!AT26^0.5)*VLOOKUP($D27,Averages!$H$113:$K$117,3,0),Proj_Rounding)</f>
        <v>3</v>
      </c>
      <c r="Y27" s="6">
        <f>ROUND(EXP('Random Numbers'!AU26)/2.5*Averages!$J26+(1-'Random Numbers'!AU26^0.5)*VLOOKUP($D27,Averages!$H$113:$K$117,3,0),Proj_Rounding)</f>
        <v>4</v>
      </c>
      <c r="Z27" s="6">
        <f>ROUND(EXP('Random Numbers'!AV26)/2.5*Averages!$J26+(1-'Random Numbers'!AV26^0.5)*VLOOKUP($D27,Averages!$H$113:$K$117,3,0),Proj_Rounding)</f>
        <v>3</v>
      </c>
      <c r="AA27" s="6">
        <f>ROUND(EXP('Random Numbers'!AW26)/2.5*Averages!$J26+(1-'Random Numbers'!AW26^0.5)*VLOOKUP($D27,Averages!$H$113:$K$117,3,0),Proj_Rounding)</f>
        <v>3</v>
      </c>
      <c r="AB27" s="6">
        <f>ROUND(EXP('Random Numbers'!AX26)/2.5*Averages!$J26+(1-'Random Numbers'!AX26^0.5)*VLOOKUP($D27,Averages!$H$113:$K$117,3,0),Proj_Rounding)</f>
        <v>4</v>
      </c>
      <c r="AC27" s="49">
        <f>ROUND(EXP('Random Numbers'!AY26)/2.5*Averages!$J26+(1-'Random Numbers'!AY26^0.5)*VLOOKUP($D27,Averages!$H$113:$K$117,3,0),Proj_Rounding)</f>
        <v>3</v>
      </c>
      <c r="AD27" s="69">
        <f t="shared" si="0"/>
        <v>79</v>
      </c>
    </row>
    <row r="28" spans="2:30" ht="15" customHeight="1" x14ac:dyDescent="0.35">
      <c r="B28" s="32" t="s">
        <v>24</v>
      </c>
      <c r="C28" s="51" t="s">
        <v>56</v>
      </c>
      <c r="D28" s="6" t="s">
        <v>8</v>
      </c>
      <c r="E28" s="6">
        <f>ROUND(EXP('Random Numbers'!AA27)/2.5*Averages!$J27+(1-'Random Numbers'!AA27^0.5)*VLOOKUP($D28,Averages!$H$113:$K$117,3,0),Proj_Rounding)</f>
        <v>1</v>
      </c>
      <c r="F28" s="6">
        <f>ROUND(EXP('Random Numbers'!AB27)/2.5*Averages!$J27+(1-'Random Numbers'!AB27^0.5)*VLOOKUP($D28,Averages!$H$113:$K$117,3,0),Proj_Rounding)</f>
        <v>1</v>
      </c>
      <c r="G28" s="6">
        <f>ROUND(EXP('Random Numbers'!AC27)/2.5*Averages!$J27+(1-'Random Numbers'!AC27^0.5)*VLOOKUP($D28,Averages!$H$113:$K$117,3,0),Proj_Rounding)</f>
        <v>1</v>
      </c>
      <c r="H28" s="6">
        <f>ROUND(EXP('Random Numbers'!AD27)/2.5*Averages!$J27+(1-'Random Numbers'!AD27^0.5)*VLOOKUP($D28,Averages!$H$113:$K$117,3,0),Proj_Rounding)</f>
        <v>1</v>
      </c>
      <c r="I28" s="6">
        <f>ROUND(EXP('Random Numbers'!AE27)/2.5*Averages!$J27+(1-'Random Numbers'!AE27^0.5)*VLOOKUP($D28,Averages!$H$113:$K$117,3,0),Proj_Rounding)</f>
        <v>1</v>
      </c>
      <c r="J28" s="6">
        <f>ROUND(EXP('Random Numbers'!AF27)/2.5*Averages!$J27+(1-'Random Numbers'!AF27^0.5)*VLOOKUP($D28,Averages!$H$113:$K$117,3,0),Proj_Rounding)</f>
        <v>0</v>
      </c>
      <c r="K28" s="6">
        <f>ROUND(EXP('Random Numbers'!AG27)/2.5*Averages!$J27+(1-'Random Numbers'!AG27^0.5)*VLOOKUP($D28,Averages!$H$113:$K$117,3,0),Proj_Rounding)</f>
        <v>1</v>
      </c>
      <c r="L28" s="6">
        <f>ROUND(EXP('Random Numbers'!AH27)/2.5*Averages!$J27+(1-'Random Numbers'!AH27^0.5)*VLOOKUP($D28,Averages!$H$113:$K$117,3,0),Proj_Rounding)</f>
        <v>2</v>
      </c>
      <c r="M28" s="6">
        <f>ROUND(EXP('Random Numbers'!AI27)/2.5*Averages!$J27+(1-'Random Numbers'!AI27^0.5)*VLOOKUP($D28,Averages!$H$113:$K$117,3,0),Proj_Rounding)</f>
        <v>2</v>
      </c>
      <c r="N28" s="6">
        <f>ROUND(EXP('Random Numbers'!AJ27)/2.5*Averages!$J27+(1-'Random Numbers'!AJ27^0.5)*VLOOKUP($D28,Averages!$H$113:$K$117,3,0),Proj_Rounding)</f>
        <v>1</v>
      </c>
      <c r="O28" s="6">
        <f>ROUND(EXP('Random Numbers'!AK27)/2.5*Averages!$J27+(1-'Random Numbers'!AK27^0.5)*VLOOKUP($D28,Averages!$H$113:$K$117,3,0),Proj_Rounding)</f>
        <v>1</v>
      </c>
      <c r="P28" s="6">
        <f>ROUND(EXP('Random Numbers'!AL27)/2.5*Averages!$J27+(1-'Random Numbers'!AL27^0.5)*VLOOKUP($D28,Averages!$H$113:$K$117,3,0),Proj_Rounding)</f>
        <v>1</v>
      </c>
      <c r="Q28" s="6">
        <f>ROUND(EXP('Random Numbers'!AM27)/2.5*Averages!$J27+(1-'Random Numbers'!AM27^0.5)*VLOOKUP($D28,Averages!$H$113:$K$117,3,0),Proj_Rounding)</f>
        <v>0</v>
      </c>
      <c r="R28" s="6">
        <f>ROUND(EXP('Random Numbers'!AN27)/2.5*Averages!$J27+(1-'Random Numbers'!AN27^0.5)*VLOOKUP($D28,Averages!$H$113:$K$117,3,0),Proj_Rounding)</f>
        <v>1</v>
      </c>
      <c r="S28" s="6">
        <f>ROUND(EXP('Random Numbers'!AO27)/2.5*Averages!$J27+(1-'Random Numbers'!AO27^0.5)*VLOOKUP($D28,Averages!$H$113:$K$117,3,0),Proj_Rounding)</f>
        <v>1</v>
      </c>
      <c r="T28" s="6">
        <f>ROUND(EXP('Random Numbers'!AP27)/2.5*Averages!$J27+(1-'Random Numbers'!AP27^0.5)*VLOOKUP($D28,Averages!$H$113:$K$117,3,0),Proj_Rounding)</f>
        <v>0</v>
      </c>
      <c r="U28" s="6">
        <f>ROUND(EXP('Random Numbers'!AQ27)/2.5*Averages!$J27+(1-'Random Numbers'!AQ27^0.5)*VLOOKUP($D28,Averages!$H$113:$K$117,3,0),Proj_Rounding)</f>
        <v>1</v>
      </c>
      <c r="V28" s="6">
        <f>ROUND(EXP('Random Numbers'!AR27)/2.5*Averages!$J27+(1-'Random Numbers'!AR27^0.5)*VLOOKUP($D28,Averages!$H$113:$K$117,3,0),Proj_Rounding)</f>
        <v>1</v>
      </c>
      <c r="W28" s="6">
        <f>ROUND(EXP('Random Numbers'!AS27)/2.5*Averages!$J27+(1-'Random Numbers'!AS27^0.5)*VLOOKUP($D28,Averages!$H$113:$K$117,3,0),Proj_Rounding)</f>
        <v>1</v>
      </c>
      <c r="X28" s="6">
        <f>ROUND(EXP('Random Numbers'!AT27)/2.5*Averages!$J27+(1-'Random Numbers'!AT27^0.5)*VLOOKUP($D28,Averages!$H$113:$K$117,3,0),Proj_Rounding)</f>
        <v>1</v>
      </c>
      <c r="Y28" s="6">
        <f>ROUND(EXP('Random Numbers'!AU27)/2.5*Averages!$J27+(1-'Random Numbers'!AU27^0.5)*VLOOKUP($D28,Averages!$H$113:$K$117,3,0),Proj_Rounding)</f>
        <v>1</v>
      </c>
      <c r="Z28" s="6">
        <f>ROUND(EXP('Random Numbers'!AV27)/2.5*Averages!$J27+(1-'Random Numbers'!AV27^0.5)*VLOOKUP($D28,Averages!$H$113:$K$117,3,0),Proj_Rounding)</f>
        <v>1</v>
      </c>
      <c r="AA28" s="6">
        <f>ROUND(EXP('Random Numbers'!AW27)/2.5*Averages!$J27+(1-'Random Numbers'!AW27^0.5)*VLOOKUP($D28,Averages!$H$113:$K$117,3,0),Proj_Rounding)</f>
        <v>1</v>
      </c>
      <c r="AB28" s="6">
        <f>ROUND(EXP('Random Numbers'!AX27)/2.5*Averages!$J27+(1-'Random Numbers'!AX27^0.5)*VLOOKUP($D28,Averages!$H$113:$K$117,3,0),Proj_Rounding)</f>
        <v>1</v>
      </c>
      <c r="AC28" s="49">
        <f>ROUND(EXP('Random Numbers'!AY27)/2.5*Averages!$J27+(1-'Random Numbers'!AY27^0.5)*VLOOKUP($D28,Averages!$H$113:$K$117,3,0),Proj_Rounding)</f>
        <v>1</v>
      </c>
      <c r="AD28" s="69">
        <f t="shared" si="0"/>
        <v>24</v>
      </c>
    </row>
    <row r="29" spans="2:30" ht="15" customHeight="1" x14ac:dyDescent="0.35">
      <c r="B29" s="32" t="s">
        <v>24</v>
      </c>
      <c r="C29" s="51" t="s">
        <v>57</v>
      </c>
      <c r="D29" s="6" t="s">
        <v>8</v>
      </c>
      <c r="E29" s="6">
        <f>ROUND(EXP('Random Numbers'!AA28)/2.5*Averages!$J28+(1-'Random Numbers'!AA28^0.5)*VLOOKUP($D29,Averages!$H$113:$K$117,3,0),Proj_Rounding)</f>
        <v>1</v>
      </c>
      <c r="F29" s="6">
        <f>ROUND(EXP('Random Numbers'!AB28)/2.5*Averages!$J28+(1-'Random Numbers'!AB28^0.5)*VLOOKUP($D29,Averages!$H$113:$K$117,3,0),Proj_Rounding)</f>
        <v>2</v>
      </c>
      <c r="G29" s="6">
        <f>ROUND(EXP('Random Numbers'!AC28)/2.5*Averages!$J28+(1-'Random Numbers'!AC28^0.5)*VLOOKUP($D29,Averages!$H$113:$K$117,3,0),Proj_Rounding)</f>
        <v>1</v>
      </c>
      <c r="H29" s="6">
        <f>ROUND(EXP('Random Numbers'!AD28)/2.5*Averages!$J28+(1-'Random Numbers'!AD28^0.5)*VLOOKUP($D29,Averages!$H$113:$K$117,3,0),Proj_Rounding)</f>
        <v>1</v>
      </c>
      <c r="I29" s="6">
        <f>ROUND(EXP('Random Numbers'!AE28)/2.5*Averages!$J28+(1-'Random Numbers'!AE28^0.5)*VLOOKUP($D29,Averages!$H$113:$K$117,3,0),Proj_Rounding)</f>
        <v>1</v>
      </c>
      <c r="J29" s="6">
        <f>ROUND(EXP('Random Numbers'!AF28)/2.5*Averages!$J28+(1-'Random Numbers'!AF28^0.5)*VLOOKUP($D29,Averages!$H$113:$K$117,3,0),Proj_Rounding)</f>
        <v>1</v>
      </c>
      <c r="K29" s="6">
        <f>ROUND(EXP('Random Numbers'!AG28)/2.5*Averages!$J28+(1-'Random Numbers'!AG28^0.5)*VLOOKUP($D29,Averages!$H$113:$K$117,3,0),Proj_Rounding)</f>
        <v>1</v>
      </c>
      <c r="L29" s="6">
        <f>ROUND(EXP('Random Numbers'!AH28)/2.5*Averages!$J28+(1-'Random Numbers'!AH28^0.5)*VLOOKUP($D29,Averages!$H$113:$K$117,3,0),Proj_Rounding)</f>
        <v>1</v>
      </c>
      <c r="M29" s="6">
        <f>ROUND(EXP('Random Numbers'!AI28)/2.5*Averages!$J28+(1-'Random Numbers'!AI28^0.5)*VLOOKUP($D29,Averages!$H$113:$K$117,3,0),Proj_Rounding)</f>
        <v>2</v>
      </c>
      <c r="N29" s="6">
        <f>ROUND(EXP('Random Numbers'!AJ28)/2.5*Averages!$J28+(1-'Random Numbers'!AJ28^0.5)*VLOOKUP($D29,Averages!$H$113:$K$117,3,0),Proj_Rounding)</f>
        <v>1</v>
      </c>
      <c r="O29" s="6">
        <f>ROUND(EXP('Random Numbers'!AK28)/2.5*Averages!$J28+(1-'Random Numbers'!AK28^0.5)*VLOOKUP($D29,Averages!$H$113:$K$117,3,0),Proj_Rounding)</f>
        <v>1</v>
      </c>
      <c r="P29" s="6">
        <f>ROUND(EXP('Random Numbers'!AL28)/2.5*Averages!$J28+(1-'Random Numbers'!AL28^0.5)*VLOOKUP($D29,Averages!$H$113:$K$117,3,0),Proj_Rounding)</f>
        <v>1</v>
      </c>
      <c r="Q29" s="6">
        <f>ROUND(EXP('Random Numbers'!AM28)/2.5*Averages!$J28+(1-'Random Numbers'!AM28^0.5)*VLOOKUP($D29,Averages!$H$113:$K$117,3,0),Proj_Rounding)</f>
        <v>1</v>
      </c>
      <c r="R29" s="6">
        <f>ROUND(EXP('Random Numbers'!AN28)/2.5*Averages!$J28+(1-'Random Numbers'!AN28^0.5)*VLOOKUP($D29,Averages!$H$113:$K$117,3,0),Proj_Rounding)</f>
        <v>2</v>
      </c>
      <c r="S29" s="6">
        <f>ROUND(EXP('Random Numbers'!AO28)/2.5*Averages!$J28+(1-'Random Numbers'!AO28^0.5)*VLOOKUP($D29,Averages!$H$113:$K$117,3,0),Proj_Rounding)</f>
        <v>1</v>
      </c>
      <c r="T29" s="6">
        <f>ROUND(EXP('Random Numbers'!AP28)/2.5*Averages!$J28+(1-'Random Numbers'!AP28^0.5)*VLOOKUP($D29,Averages!$H$113:$K$117,3,0),Proj_Rounding)</f>
        <v>1</v>
      </c>
      <c r="U29" s="6">
        <f>ROUND(EXP('Random Numbers'!AQ28)/2.5*Averages!$J28+(1-'Random Numbers'!AQ28^0.5)*VLOOKUP($D29,Averages!$H$113:$K$117,3,0),Proj_Rounding)</f>
        <v>1</v>
      </c>
      <c r="V29" s="6">
        <f>ROUND(EXP('Random Numbers'!AR28)/2.5*Averages!$J28+(1-'Random Numbers'!AR28^0.5)*VLOOKUP($D29,Averages!$H$113:$K$117,3,0),Proj_Rounding)</f>
        <v>1</v>
      </c>
      <c r="W29" s="6">
        <f>ROUND(EXP('Random Numbers'!AS28)/2.5*Averages!$J28+(1-'Random Numbers'!AS28^0.5)*VLOOKUP($D29,Averages!$H$113:$K$117,3,0),Proj_Rounding)</f>
        <v>1</v>
      </c>
      <c r="X29" s="6">
        <f>ROUND(EXP('Random Numbers'!AT28)/2.5*Averages!$J28+(1-'Random Numbers'!AT28^0.5)*VLOOKUP($D29,Averages!$H$113:$K$117,3,0),Proj_Rounding)</f>
        <v>1</v>
      </c>
      <c r="Y29" s="6">
        <f>ROUND(EXP('Random Numbers'!AU28)/2.5*Averages!$J28+(1-'Random Numbers'!AU28^0.5)*VLOOKUP($D29,Averages!$H$113:$K$117,3,0),Proj_Rounding)</f>
        <v>1</v>
      </c>
      <c r="Z29" s="6">
        <f>ROUND(EXP('Random Numbers'!AV28)/2.5*Averages!$J28+(1-'Random Numbers'!AV28^0.5)*VLOOKUP($D29,Averages!$H$113:$K$117,3,0),Proj_Rounding)</f>
        <v>1</v>
      </c>
      <c r="AA29" s="6">
        <f>ROUND(EXP('Random Numbers'!AW28)/2.5*Averages!$J28+(1-'Random Numbers'!AW28^0.5)*VLOOKUP($D29,Averages!$H$113:$K$117,3,0),Proj_Rounding)</f>
        <v>2</v>
      </c>
      <c r="AB29" s="6">
        <f>ROUND(EXP('Random Numbers'!AX28)/2.5*Averages!$J28+(1-'Random Numbers'!AX28^0.5)*VLOOKUP($D29,Averages!$H$113:$K$117,3,0),Proj_Rounding)</f>
        <v>2</v>
      </c>
      <c r="AC29" s="49">
        <f>ROUND(EXP('Random Numbers'!AY28)/2.5*Averages!$J28+(1-'Random Numbers'!AY28^0.5)*VLOOKUP($D29,Averages!$H$113:$K$117,3,0),Proj_Rounding)</f>
        <v>2</v>
      </c>
      <c r="AD29" s="69">
        <f t="shared" si="0"/>
        <v>31</v>
      </c>
    </row>
    <row r="30" spans="2:30" ht="15" customHeight="1" x14ac:dyDescent="0.35">
      <c r="B30" s="32" t="s">
        <v>24</v>
      </c>
      <c r="C30" s="51" t="s">
        <v>58</v>
      </c>
      <c r="D30" s="6" t="s">
        <v>9</v>
      </c>
      <c r="E30" s="6">
        <f>ROUND(EXP('Random Numbers'!AA29)/2.5*Averages!$J29+(1-'Random Numbers'!AA29^0.5)*VLOOKUP($D30,Averages!$H$113:$K$117,3,0),Proj_Rounding)</f>
        <v>0</v>
      </c>
      <c r="F30" s="6">
        <f>ROUND(EXP('Random Numbers'!AB29)/2.5*Averages!$J29+(1-'Random Numbers'!AB29^0.5)*VLOOKUP($D30,Averages!$H$113:$K$117,3,0),Proj_Rounding)</f>
        <v>0</v>
      </c>
      <c r="G30" s="6">
        <f>ROUND(EXP('Random Numbers'!AC29)/2.5*Averages!$J29+(1-'Random Numbers'!AC29^0.5)*VLOOKUP($D30,Averages!$H$113:$K$117,3,0),Proj_Rounding)</f>
        <v>0</v>
      </c>
      <c r="H30" s="6">
        <f>ROUND(EXP('Random Numbers'!AD29)/2.5*Averages!$J29+(1-'Random Numbers'!AD29^0.5)*VLOOKUP($D30,Averages!$H$113:$K$117,3,0),Proj_Rounding)</f>
        <v>0</v>
      </c>
      <c r="I30" s="6">
        <f>ROUND(EXP('Random Numbers'!AE29)/2.5*Averages!$J29+(1-'Random Numbers'!AE29^0.5)*VLOOKUP($D30,Averages!$H$113:$K$117,3,0),Proj_Rounding)</f>
        <v>0</v>
      </c>
      <c r="J30" s="6">
        <f>ROUND(EXP('Random Numbers'!AF29)/2.5*Averages!$J29+(1-'Random Numbers'!AF29^0.5)*VLOOKUP($D30,Averages!$H$113:$K$117,3,0),Proj_Rounding)</f>
        <v>0</v>
      </c>
      <c r="K30" s="6">
        <f>ROUND(EXP('Random Numbers'!AG29)/2.5*Averages!$J29+(1-'Random Numbers'!AG29^0.5)*VLOOKUP($D30,Averages!$H$113:$K$117,3,0),Proj_Rounding)</f>
        <v>0</v>
      </c>
      <c r="L30" s="6">
        <f>ROUND(EXP('Random Numbers'!AH29)/2.5*Averages!$J29+(1-'Random Numbers'!AH29^0.5)*VLOOKUP($D30,Averages!$H$113:$K$117,3,0),Proj_Rounding)</f>
        <v>0</v>
      </c>
      <c r="M30" s="6">
        <f>ROUND(EXP('Random Numbers'!AI29)/2.5*Averages!$J29+(1-'Random Numbers'!AI29^0.5)*VLOOKUP($D30,Averages!$H$113:$K$117,3,0),Proj_Rounding)</f>
        <v>0</v>
      </c>
      <c r="N30" s="6">
        <f>ROUND(EXP('Random Numbers'!AJ29)/2.5*Averages!$J29+(1-'Random Numbers'!AJ29^0.5)*VLOOKUP($D30,Averages!$H$113:$K$117,3,0),Proj_Rounding)</f>
        <v>0</v>
      </c>
      <c r="O30" s="6">
        <f>ROUND(EXP('Random Numbers'!AK29)/2.5*Averages!$J29+(1-'Random Numbers'!AK29^0.5)*VLOOKUP($D30,Averages!$H$113:$K$117,3,0),Proj_Rounding)</f>
        <v>0</v>
      </c>
      <c r="P30" s="6">
        <f>ROUND(EXP('Random Numbers'!AL29)/2.5*Averages!$J29+(1-'Random Numbers'!AL29^0.5)*VLOOKUP($D30,Averages!$H$113:$K$117,3,0),Proj_Rounding)</f>
        <v>0</v>
      </c>
      <c r="Q30" s="6">
        <f>ROUND(EXP('Random Numbers'!AM29)/2.5*Averages!$J29+(1-'Random Numbers'!AM29^0.5)*VLOOKUP($D30,Averages!$H$113:$K$117,3,0),Proj_Rounding)</f>
        <v>0</v>
      </c>
      <c r="R30" s="6">
        <f>ROUND(EXP('Random Numbers'!AN29)/2.5*Averages!$J29+(1-'Random Numbers'!AN29^0.5)*VLOOKUP($D30,Averages!$H$113:$K$117,3,0),Proj_Rounding)</f>
        <v>0</v>
      </c>
      <c r="S30" s="6">
        <f>ROUND(EXP('Random Numbers'!AO29)/2.5*Averages!$J29+(1-'Random Numbers'!AO29^0.5)*VLOOKUP($D30,Averages!$H$113:$K$117,3,0),Proj_Rounding)</f>
        <v>0</v>
      </c>
      <c r="T30" s="6">
        <f>ROUND(EXP('Random Numbers'!AP29)/2.5*Averages!$J29+(1-'Random Numbers'!AP29^0.5)*VLOOKUP($D30,Averages!$H$113:$K$117,3,0),Proj_Rounding)</f>
        <v>0</v>
      </c>
      <c r="U30" s="6">
        <f>ROUND(EXP('Random Numbers'!AQ29)/2.5*Averages!$J29+(1-'Random Numbers'!AQ29^0.5)*VLOOKUP($D30,Averages!$H$113:$K$117,3,0),Proj_Rounding)</f>
        <v>0</v>
      </c>
      <c r="V30" s="6">
        <f>ROUND(EXP('Random Numbers'!AR29)/2.5*Averages!$J29+(1-'Random Numbers'!AR29^0.5)*VLOOKUP($D30,Averages!$H$113:$K$117,3,0),Proj_Rounding)</f>
        <v>0</v>
      </c>
      <c r="W30" s="6">
        <f>ROUND(EXP('Random Numbers'!AS29)/2.5*Averages!$J29+(1-'Random Numbers'!AS29^0.5)*VLOOKUP($D30,Averages!$H$113:$K$117,3,0),Proj_Rounding)</f>
        <v>0</v>
      </c>
      <c r="X30" s="6">
        <f>ROUND(EXP('Random Numbers'!AT29)/2.5*Averages!$J29+(1-'Random Numbers'!AT29^0.5)*VLOOKUP($D30,Averages!$H$113:$K$117,3,0),Proj_Rounding)</f>
        <v>0</v>
      </c>
      <c r="Y30" s="6">
        <f>ROUND(EXP('Random Numbers'!AU29)/2.5*Averages!$J29+(1-'Random Numbers'!AU29^0.5)*VLOOKUP($D30,Averages!$H$113:$K$117,3,0),Proj_Rounding)</f>
        <v>0</v>
      </c>
      <c r="Z30" s="6">
        <f>ROUND(EXP('Random Numbers'!AV29)/2.5*Averages!$J29+(1-'Random Numbers'!AV29^0.5)*VLOOKUP($D30,Averages!$H$113:$K$117,3,0),Proj_Rounding)</f>
        <v>0</v>
      </c>
      <c r="AA30" s="6">
        <f>ROUND(EXP('Random Numbers'!AW29)/2.5*Averages!$J29+(1-'Random Numbers'!AW29^0.5)*VLOOKUP($D30,Averages!$H$113:$K$117,3,0),Proj_Rounding)</f>
        <v>0</v>
      </c>
      <c r="AB30" s="6">
        <f>ROUND(EXP('Random Numbers'!AX29)/2.5*Averages!$J29+(1-'Random Numbers'!AX29^0.5)*VLOOKUP($D30,Averages!$H$113:$K$117,3,0),Proj_Rounding)</f>
        <v>0</v>
      </c>
      <c r="AC30" s="49">
        <f>ROUND(EXP('Random Numbers'!AY29)/2.5*Averages!$J29+(1-'Random Numbers'!AY29^0.5)*VLOOKUP($D30,Averages!$H$113:$K$117,3,0),Proj_Rounding)</f>
        <v>0</v>
      </c>
      <c r="AD30" s="69">
        <f t="shared" si="0"/>
        <v>0</v>
      </c>
    </row>
    <row r="31" spans="2:30" ht="15" customHeight="1" x14ac:dyDescent="0.35">
      <c r="B31" s="32" t="s">
        <v>24</v>
      </c>
      <c r="C31" s="51" t="s">
        <v>59</v>
      </c>
      <c r="D31" s="6" t="s">
        <v>9</v>
      </c>
      <c r="E31" s="6">
        <f>ROUND(EXP('Random Numbers'!AA30)/2.5*Averages!$J30+(1-'Random Numbers'!AA30^0.5)*VLOOKUP($D31,Averages!$H$113:$K$117,3,0),Proj_Rounding)</f>
        <v>1</v>
      </c>
      <c r="F31" s="6">
        <f>ROUND(EXP('Random Numbers'!AB30)/2.5*Averages!$J30+(1-'Random Numbers'!AB30^0.5)*VLOOKUP($D31,Averages!$H$113:$K$117,3,0),Proj_Rounding)</f>
        <v>1</v>
      </c>
      <c r="G31" s="6">
        <f>ROUND(EXP('Random Numbers'!AC30)/2.5*Averages!$J30+(1-'Random Numbers'!AC30^0.5)*VLOOKUP($D31,Averages!$H$113:$K$117,3,0),Proj_Rounding)</f>
        <v>1</v>
      </c>
      <c r="H31" s="6">
        <f>ROUND(EXP('Random Numbers'!AD30)/2.5*Averages!$J30+(1-'Random Numbers'!AD30^0.5)*VLOOKUP($D31,Averages!$H$113:$K$117,3,0),Proj_Rounding)</f>
        <v>1</v>
      </c>
      <c r="I31" s="6">
        <f>ROUND(EXP('Random Numbers'!AE30)/2.5*Averages!$J30+(1-'Random Numbers'!AE30^0.5)*VLOOKUP($D31,Averages!$H$113:$K$117,3,0),Proj_Rounding)</f>
        <v>1</v>
      </c>
      <c r="J31" s="6">
        <f>ROUND(EXP('Random Numbers'!AF30)/2.5*Averages!$J30+(1-'Random Numbers'!AF30^0.5)*VLOOKUP($D31,Averages!$H$113:$K$117,3,0),Proj_Rounding)</f>
        <v>2</v>
      </c>
      <c r="K31" s="6">
        <f>ROUND(EXP('Random Numbers'!AG30)/2.5*Averages!$J30+(1-'Random Numbers'!AG30^0.5)*VLOOKUP($D31,Averages!$H$113:$K$117,3,0),Proj_Rounding)</f>
        <v>1</v>
      </c>
      <c r="L31" s="6">
        <f>ROUND(EXP('Random Numbers'!AH30)/2.5*Averages!$J30+(1-'Random Numbers'!AH30^0.5)*VLOOKUP($D31,Averages!$H$113:$K$117,3,0),Proj_Rounding)</f>
        <v>1</v>
      </c>
      <c r="M31" s="6">
        <f>ROUND(EXP('Random Numbers'!AI30)/2.5*Averages!$J30+(1-'Random Numbers'!AI30^0.5)*VLOOKUP($D31,Averages!$H$113:$K$117,3,0),Proj_Rounding)</f>
        <v>1</v>
      </c>
      <c r="N31" s="6">
        <f>ROUND(EXP('Random Numbers'!AJ30)/2.5*Averages!$J30+(1-'Random Numbers'!AJ30^0.5)*VLOOKUP($D31,Averages!$H$113:$K$117,3,0),Proj_Rounding)</f>
        <v>1</v>
      </c>
      <c r="O31" s="6">
        <f>ROUND(EXP('Random Numbers'!AK30)/2.5*Averages!$J30+(1-'Random Numbers'!AK30^0.5)*VLOOKUP($D31,Averages!$H$113:$K$117,3,0),Proj_Rounding)</f>
        <v>1</v>
      </c>
      <c r="P31" s="6">
        <f>ROUND(EXP('Random Numbers'!AL30)/2.5*Averages!$J30+(1-'Random Numbers'!AL30^0.5)*VLOOKUP($D31,Averages!$H$113:$K$117,3,0),Proj_Rounding)</f>
        <v>1</v>
      </c>
      <c r="Q31" s="6">
        <f>ROUND(EXP('Random Numbers'!AM30)/2.5*Averages!$J30+(1-'Random Numbers'!AM30^0.5)*VLOOKUP($D31,Averages!$H$113:$K$117,3,0),Proj_Rounding)</f>
        <v>1</v>
      </c>
      <c r="R31" s="6">
        <f>ROUND(EXP('Random Numbers'!AN30)/2.5*Averages!$J30+(1-'Random Numbers'!AN30^0.5)*VLOOKUP($D31,Averages!$H$113:$K$117,3,0),Proj_Rounding)</f>
        <v>1</v>
      </c>
      <c r="S31" s="6">
        <f>ROUND(EXP('Random Numbers'!AO30)/2.5*Averages!$J30+(1-'Random Numbers'!AO30^0.5)*VLOOKUP($D31,Averages!$H$113:$K$117,3,0),Proj_Rounding)</f>
        <v>1</v>
      </c>
      <c r="T31" s="6">
        <f>ROUND(EXP('Random Numbers'!AP30)/2.5*Averages!$J30+(1-'Random Numbers'!AP30^0.5)*VLOOKUP($D31,Averages!$H$113:$K$117,3,0),Proj_Rounding)</f>
        <v>1</v>
      </c>
      <c r="U31" s="6">
        <f>ROUND(EXP('Random Numbers'!AQ30)/2.5*Averages!$J30+(1-'Random Numbers'!AQ30^0.5)*VLOOKUP($D31,Averages!$H$113:$K$117,3,0),Proj_Rounding)</f>
        <v>1</v>
      </c>
      <c r="V31" s="6">
        <f>ROUND(EXP('Random Numbers'!AR30)/2.5*Averages!$J30+(1-'Random Numbers'!AR30^0.5)*VLOOKUP($D31,Averages!$H$113:$K$117,3,0),Proj_Rounding)</f>
        <v>1</v>
      </c>
      <c r="W31" s="6">
        <f>ROUND(EXP('Random Numbers'!AS30)/2.5*Averages!$J30+(1-'Random Numbers'!AS30^0.5)*VLOOKUP($D31,Averages!$H$113:$K$117,3,0),Proj_Rounding)</f>
        <v>1</v>
      </c>
      <c r="X31" s="6">
        <f>ROUND(EXP('Random Numbers'!AT30)/2.5*Averages!$J30+(1-'Random Numbers'!AT30^0.5)*VLOOKUP($D31,Averages!$H$113:$K$117,3,0),Proj_Rounding)</f>
        <v>1</v>
      </c>
      <c r="Y31" s="6">
        <f>ROUND(EXP('Random Numbers'!AU30)/2.5*Averages!$J30+(1-'Random Numbers'!AU30^0.5)*VLOOKUP($D31,Averages!$H$113:$K$117,3,0),Proj_Rounding)</f>
        <v>1</v>
      </c>
      <c r="Z31" s="6">
        <f>ROUND(EXP('Random Numbers'!AV30)/2.5*Averages!$J30+(1-'Random Numbers'!AV30^0.5)*VLOOKUP($D31,Averages!$H$113:$K$117,3,0),Proj_Rounding)</f>
        <v>2</v>
      </c>
      <c r="AA31" s="6">
        <f>ROUND(EXP('Random Numbers'!AW30)/2.5*Averages!$J30+(1-'Random Numbers'!AW30^0.5)*VLOOKUP($D31,Averages!$H$113:$K$117,3,0),Proj_Rounding)</f>
        <v>1</v>
      </c>
      <c r="AB31" s="6">
        <f>ROUND(EXP('Random Numbers'!AX30)/2.5*Averages!$J30+(1-'Random Numbers'!AX30^0.5)*VLOOKUP($D31,Averages!$H$113:$K$117,3,0),Proj_Rounding)</f>
        <v>1</v>
      </c>
      <c r="AC31" s="49">
        <f>ROUND(EXP('Random Numbers'!AY30)/2.5*Averages!$J30+(1-'Random Numbers'!AY30^0.5)*VLOOKUP($D31,Averages!$H$113:$K$117,3,0),Proj_Rounding)</f>
        <v>1</v>
      </c>
      <c r="AD31" s="69">
        <f t="shared" si="0"/>
        <v>27</v>
      </c>
    </row>
    <row r="32" spans="2:30" ht="15" customHeight="1" x14ac:dyDescent="0.35">
      <c r="B32" s="32" t="s">
        <v>24</v>
      </c>
      <c r="C32" s="51" t="s">
        <v>60</v>
      </c>
      <c r="D32" s="6" t="s">
        <v>9</v>
      </c>
      <c r="E32" s="6">
        <f>ROUND(EXP('Random Numbers'!AA31)/2.5*Averages!$J31+(1-'Random Numbers'!AA31^0.5)*VLOOKUP($D32,Averages!$H$113:$K$117,3,0),Proj_Rounding)</f>
        <v>0</v>
      </c>
      <c r="F32" s="6">
        <f>ROUND(EXP('Random Numbers'!AB31)/2.5*Averages!$J31+(1-'Random Numbers'!AB31^0.5)*VLOOKUP($D32,Averages!$H$113:$K$117,3,0),Proj_Rounding)</f>
        <v>0</v>
      </c>
      <c r="G32" s="6">
        <f>ROUND(EXP('Random Numbers'!AC31)/2.5*Averages!$J31+(1-'Random Numbers'!AC31^0.5)*VLOOKUP($D32,Averages!$H$113:$K$117,3,0),Proj_Rounding)</f>
        <v>0</v>
      </c>
      <c r="H32" s="6">
        <f>ROUND(EXP('Random Numbers'!AD31)/2.5*Averages!$J31+(1-'Random Numbers'!AD31^0.5)*VLOOKUP($D32,Averages!$H$113:$K$117,3,0),Proj_Rounding)</f>
        <v>0</v>
      </c>
      <c r="I32" s="6">
        <f>ROUND(EXP('Random Numbers'!AE31)/2.5*Averages!$J31+(1-'Random Numbers'!AE31^0.5)*VLOOKUP($D32,Averages!$H$113:$K$117,3,0),Proj_Rounding)</f>
        <v>0</v>
      </c>
      <c r="J32" s="6">
        <f>ROUND(EXP('Random Numbers'!AF31)/2.5*Averages!$J31+(1-'Random Numbers'!AF31^0.5)*VLOOKUP($D32,Averages!$H$113:$K$117,3,0),Proj_Rounding)</f>
        <v>0</v>
      </c>
      <c r="K32" s="6">
        <f>ROUND(EXP('Random Numbers'!AG31)/2.5*Averages!$J31+(1-'Random Numbers'!AG31^0.5)*VLOOKUP($D32,Averages!$H$113:$K$117,3,0),Proj_Rounding)</f>
        <v>0</v>
      </c>
      <c r="L32" s="6">
        <f>ROUND(EXP('Random Numbers'!AH31)/2.5*Averages!$J31+(1-'Random Numbers'!AH31^0.5)*VLOOKUP($D32,Averages!$H$113:$K$117,3,0),Proj_Rounding)</f>
        <v>0</v>
      </c>
      <c r="M32" s="6">
        <f>ROUND(EXP('Random Numbers'!AI31)/2.5*Averages!$J31+(1-'Random Numbers'!AI31^0.5)*VLOOKUP($D32,Averages!$H$113:$K$117,3,0),Proj_Rounding)</f>
        <v>0</v>
      </c>
      <c r="N32" s="6">
        <f>ROUND(EXP('Random Numbers'!AJ31)/2.5*Averages!$J31+(1-'Random Numbers'!AJ31^0.5)*VLOOKUP($D32,Averages!$H$113:$K$117,3,0),Proj_Rounding)</f>
        <v>0</v>
      </c>
      <c r="O32" s="6">
        <f>ROUND(EXP('Random Numbers'!AK31)/2.5*Averages!$J31+(1-'Random Numbers'!AK31^0.5)*VLOOKUP($D32,Averages!$H$113:$K$117,3,0),Proj_Rounding)</f>
        <v>0</v>
      </c>
      <c r="P32" s="6">
        <f>ROUND(EXP('Random Numbers'!AL31)/2.5*Averages!$J31+(1-'Random Numbers'!AL31^0.5)*VLOOKUP($D32,Averages!$H$113:$K$117,3,0),Proj_Rounding)</f>
        <v>0</v>
      </c>
      <c r="Q32" s="6">
        <f>ROUND(EXP('Random Numbers'!AM31)/2.5*Averages!$J31+(1-'Random Numbers'!AM31^0.5)*VLOOKUP($D32,Averages!$H$113:$K$117,3,0),Proj_Rounding)</f>
        <v>0</v>
      </c>
      <c r="R32" s="6">
        <f>ROUND(EXP('Random Numbers'!AN31)/2.5*Averages!$J31+(1-'Random Numbers'!AN31^0.5)*VLOOKUP($D32,Averages!$H$113:$K$117,3,0),Proj_Rounding)</f>
        <v>0</v>
      </c>
      <c r="S32" s="6">
        <f>ROUND(EXP('Random Numbers'!AO31)/2.5*Averages!$J31+(1-'Random Numbers'!AO31^0.5)*VLOOKUP($D32,Averages!$H$113:$K$117,3,0),Proj_Rounding)</f>
        <v>0</v>
      </c>
      <c r="T32" s="6">
        <f>ROUND(EXP('Random Numbers'!AP31)/2.5*Averages!$J31+(1-'Random Numbers'!AP31^0.5)*VLOOKUP($D32,Averages!$H$113:$K$117,3,0),Proj_Rounding)</f>
        <v>0</v>
      </c>
      <c r="U32" s="6">
        <f>ROUND(EXP('Random Numbers'!AQ31)/2.5*Averages!$J31+(1-'Random Numbers'!AQ31^0.5)*VLOOKUP($D32,Averages!$H$113:$K$117,3,0),Proj_Rounding)</f>
        <v>0</v>
      </c>
      <c r="V32" s="6">
        <f>ROUND(EXP('Random Numbers'!AR31)/2.5*Averages!$J31+(1-'Random Numbers'!AR31^0.5)*VLOOKUP($D32,Averages!$H$113:$K$117,3,0),Proj_Rounding)</f>
        <v>0</v>
      </c>
      <c r="W32" s="6">
        <f>ROUND(EXP('Random Numbers'!AS31)/2.5*Averages!$J31+(1-'Random Numbers'!AS31^0.5)*VLOOKUP($D32,Averages!$H$113:$K$117,3,0),Proj_Rounding)</f>
        <v>0</v>
      </c>
      <c r="X32" s="6">
        <f>ROUND(EXP('Random Numbers'!AT31)/2.5*Averages!$J31+(1-'Random Numbers'!AT31^0.5)*VLOOKUP($D32,Averages!$H$113:$K$117,3,0),Proj_Rounding)</f>
        <v>0</v>
      </c>
      <c r="Y32" s="6">
        <f>ROUND(EXP('Random Numbers'!AU31)/2.5*Averages!$J31+(1-'Random Numbers'!AU31^0.5)*VLOOKUP($D32,Averages!$H$113:$K$117,3,0),Proj_Rounding)</f>
        <v>0</v>
      </c>
      <c r="Z32" s="6">
        <f>ROUND(EXP('Random Numbers'!AV31)/2.5*Averages!$J31+(1-'Random Numbers'!AV31^0.5)*VLOOKUP($D32,Averages!$H$113:$K$117,3,0),Proj_Rounding)</f>
        <v>0</v>
      </c>
      <c r="AA32" s="6">
        <f>ROUND(EXP('Random Numbers'!AW31)/2.5*Averages!$J31+(1-'Random Numbers'!AW31^0.5)*VLOOKUP($D32,Averages!$H$113:$K$117,3,0),Proj_Rounding)</f>
        <v>0</v>
      </c>
      <c r="AB32" s="6">
        <f>ROUND(EXP('Random Numbers'!AX31)/2.5*Averages!$J31+(1-'Random Numbers'!AX31^0.5)*VLOOKUP($D32,Averages!$H$113:$K$117,3,0),Proj_Rounding)</f>
        <v>0</v>
      </c>
      <c r="AC32" s="49">
        <f>ROUND(EXP('Random Numbers'!AY31)/2.5*Averages!$J31+(1-'Random Numbers'!AY31^0.5)*VLOOKUP($D32,Averages!$H$113:$K$117,3,0),Proj_Rounding)</f>
        <v>0</v>
      </c>
      <c r="AD32" s="69">
        <f t="shared" si="0"/>
        <v>0</v>
      </c>
    </row>
    <row r="33" spans="2:30" ht="15" customHeight="1" x14ac:dyDescent="0.35">
      <c r="B33" s="32" t="s">
        <v>24</v>
      </c>
      <c r="C33" s="51" t="s">
        <v>61</v>
      </c>
      <c r="D33" s="6" t="s">
        <v>9</v>
      </c>
      <c r="E33" s="6">
        <f>ROUND(EXP('Random Numbers'!AA32)/2.5*Averages!$J32+(1-'Random Numbers'!AA32^0.5)*VLOOKUP($D33,Averages!$H$113:$K$117,3,0),Proj_Rounding)</f>
        <v>0</v>
      </c>
      <c r="F33" s="6">
        <f>ROUND(EXP('Random Numbers'!AB32)/2.5*Averages!$J32+(1-'Random Numbers'!AB32^0.5)*VLOOKUP($D33,Averages!$H$113:$K$117,3,0),Proj_Rounding)</f>
        <v>0</v>
      </c>
      <c r="G33" s="6">
        <f>ROUND(EXP('Random Numbers'!AC32)/2.5*Averages!$J32+(1-'Random Numbers'!AC32^0.5)*VLOOKUP($D33,Averages!$H$113:$K$117,3,0),Proj_Rounding)</f>
        <v>0</v>
      </c>
      <c r="H33" s="6">
        <f>ROUND(EXP('Random Numbers'!AD32)/2.5*Averages!$J32+(1-'Random Numbers'!AD32^0.5)*VLOOKUP($D33,Averages!$H$113:$K$117,3,0),Proj_Rounding)</f>
        <v>0</v>
      </c>
      <c r="I33" s="6">
        <f>ROUND(EXP('Random Numbers'!AE32)/2.5*Averages!$J32+(1-'Random Numbers'!AE32^0.5)*VLOOKUP($D33,Averages!$H$113:$K$117,3,0),Proj_Rounding)</f>
        <v>0</v>
      </c>
      <c r="J33" s="6">
        <f>ROUND(EXP('Random Numbers'!AF32)/2.5*Averages!$J32+(1-'Random Numbers'!AF32^0.5)*VLOOKUP($D33,Averages!$H$113:$K$117,3,0),Proj_Rounding)</f>
        <v>0</v>
      </c>
      <c r="K33" s="6">
        <f>ROUND(EXP('Random Numbers'!AG32)/2.5*Averages!$J32+(1-'Random Numbers'!AG32^0.5)*VLOOKUP($D33,Averages!$H$113:$K$117,3,0),Proj_Rounding)</f>
        <v>0</v>
      </c>
      <c r="L33" s="6">
        <f>ROUND(EXP('Random Numbers'!AH32)/2.5*Averages!$J32+(1-'Random Numbers'!AH32^0.5)*VLOOKUP($D33,Averages!$H$113:$K$117,3,0),Proj_Rounding)</f>
        <v>0</v>
      </c>
      <c r="M33" s="6">
        <f>ROUND(EXP('Random Numbers'!AI32)/2.5*Averages!$J32+(1-'Random Numbers'!AI32^0.5)*VLOOKUP($D33,Averages!$H$113:$K$117,3,0),Proj_Rounding)</f>
        <v>0</v>
      </c>
      <c r="N33" s="6">
        <f>ROUND(EXP('Random Numbers'!AJ32)/2.5*Averages!$J32+(1-'Random Numbers'!AJ32^0.5)*VLOOKUP($D33,Averages!$H$113:$K$117,3,0),Proj_Rounding)</f>
        <v>0</v>
      </c>
      <c r="O33" s="6">
        <f>ROUND(EXP('Random Numbers'!AK32)/2.5*Averages!$J32+(1-'Random Numbers'!AK32^0.5)*VLOOKUP($D33,Averages!$H$113:$K$117,3,0),Proj_Rounding)</f>
        <v>0</v>
      </c>
      <c r="P33" s="6">
        <f>ROUND(EXP('Random Numbers'!AL32)/2.5*Averages!$J32+(1-'Random Numbers'!AL32^0.5)*VLOOKUP($D33,Averages!$H$113:$K$117,3,0),Proj_Rounding)</f>
        <v>0</v>
      </c>
      <c r="Q33" s="6">
        <f>ROUND(EXP('Random Numbers'!AM32)/2.5*Averages!$J32+(1-'Random Numbers'!AM32^0.5)*VLOOKUP($D33,Averages!$H$113:$K$117,3,0),Proj_Rounding)</f>
        <v>0</v>
      </c>
      <c r="R33" s="6">
        <f>ROUND(EXP('Random Numbers'!AN32)/2.5*Averages!$J32+(1-'Random Numbers'!AN32^0.5)*VLOOKUP($D33,Averages!$H$113:$K$117,3,0),Proj_Rounding)</f>
        <v>0</v>
      </c>
      <c r="S33" s="6">
        <f>ROUND(EXP('Random Numbers'!AO32)/2.5*Averages!$J32+(1-'Random Numbers'!AO32^0.5)*VLOOKUP($D33,Averages!$H$113:$K$117,3,0),Proj_Rounding)</f>
        <v>0</v>
      </c>
      <c r="T33" s="6">
        <f>ROUND(EXP('Random Numbers'!AP32)/2.5*Averages!$J32+(1-'Random Numbers'!AP32^0.5)*VLOOKUP($D33,Averages!$H$113:$K$117,3,0),Proj_Rounding)</f>
        <v>0</v>
      </c>
      <c r="U33" s="6">
        <f>ROUND(EXP('Random Numbers'!AQ32)/2.5*Averages!$J32+(1-'Random Numbers'!AQ32^0.5)*VLOOKUP($D33,Averages!$H$113:$K$117,3,0),Proj_Rounding)</f>
        <v>0</v>
      </c>
      <c r="V33" s="6">
        <f>ROUND(EXP('Random Numbers'!AR32)/2.5*Averages!$J32+(1-'Random Numbers'!AR32^0.5)*VLOOKUP($D33,Averages!$H$113:$K$117,3,0),Proj_Rounding)</f>
        <v>0</v>
      </c>
      <c r="W33" s="6">
        <f>ROUND(EXP('Random Numbers'!AS32)/2.5*Averages!$J32+(1-'Random Numbers'!AS32^0.5)*VLOOKUP($D33,Averages!$H$113:$K$117,3,0),Proj_Rounding)</f>
        <v>0</v>
      </c>
      <c r="X33" s="6">
        <f>ROUND(EXP('Random Numbers'!AT32)/2.5*Averages!$J32+(1-'Random Numbers'!AT32^0.5)*VLOOKUP($D33,Averages!$H$113:$K$117,3,0),Proj_Rounding)</f>
        <v>0</v>
      </c>
      <c r="Y33" s="6">
        <f>ROUND(EXP('Random Numbers'!AU32)/2.5*Averages!$J32+(1-'Random Numbers'!AU32^0.5)*VLOOKUP($D33,Averages!$H$113:$K$117,3,0),Proj_Rounding)</f>
        <v>0</v>
      </c>
      <c r="Z33" s="6">
        <f>ROUND(EXP('Random Numbers'!AV32)/2.5*Averages!$J32+(1-'Random Numbers'!AV32^0.5)*VLOOKUP($D33,Averages!$H$113:$K$117,3,0),Proj_Rounding)</f>
        <v>0</v>
      </c>
      <c r="AA33" s="6">
        <f>ROUND(EXP('Random Numbers'!AW32)/2.5*Averages!$J32+(1-'Random Numbers'!AW32^0.5)*VLOOKUP($D33,Averages!$H$113:$K$117,3,0),Proj_Rounding)</f>
        <v>0</v>
      </c>
      <c r="AB33" s="6">
        <f>ROUND(EXP('Random Numbers'!AX32)/2.5*Averages!$J32+(1-'Random Numbers'!AX32^0.5)*VLOOKUP($D33,Averages!$H$113:$K$117,3,0),Proj_Rounding)</f>
        <v>0</v>
      </c>
      <c r="AC33" s="49">
        <f>ROUND(EXP('Random Numbers'!AY32)/2.5*Averages!$J32+(1-'Random Numbers'!AY32^0.5)*VLOOKUP($D33,Averages!$H$113:$K$117,3,0),Proj_Rounding)</f>
        <v>0</v>
      </c>
      <c r="AD33" s="69">
        <f t="shared" si="0"/>
        <v>0</v>
      </c>
    </row>
    <row r="34" spans="2:30" ht="15" customHeight="1" x14ac:dyDescent="0.35">
      <c r="B34" s="32" t="s">
        <v>24</v>
      </c>
      <c r="C34" s="51" t="s">
        <v>62</v>
      </c>
      <c r="D34" s="6" t="s">
        <v>10</v>
      </c>
      <c r="E34" s="6">
        <f>ROUND(EXP('Random Numbers'!AA33)/2.5*Averages!$J33+(1-'Random Numbers'!AA33^0.5)*VLOOKUP($D34,Averages!$H$113:$K$117,3,0),Proj_Rounding)</f>
        <v>0</v>
      </c>
      <c r="F34" s="6">
        <f>ROUND(EXP('Random Numbers'!AB33)/2.5*Averages!$J33+(1-'Random Numbers'!AB33^0.5)*VLOOKUP($D34,Averages!$H$113:$K$117,3,0),Proj_Rounding)</f>
        <v>1</v>
      </c>
      <c r="G34" s="6">
        <f>ROUND(EXP('Random Numbers'!AC33)/2.5*Averages!$J33+(1-'Random Numbers'!AC33^0.5)*VLOOKUP($D34,Averages!$H$113:$K$117,3,0),Proj_Rounding)</f>
        <v>0</v>
      </c>
      <c r="H34" s="6">
        <f>ROUND(EXP('Random Numbers'!AD33)/2.5*Averages!$J33+(1-'Random Numbers'!AD33^0.5)*VLOOKUP($D34,Averages!$H$113:$K$117,3,0),Proj_Rounding)</f>
        <v>0</v>
      </c>
      <c r="I34" s="6">
        <f>ROUND(EXP('Random Numbers'!AE33)/2.5*Averages!$J33+(1-'Random Numbers'!AE33^0.5)*VLOOKUP($D34,Averages!$H$113:$K$117,3,0),Proj_Rounding)</f>
        <v>0</v>
      </c>
      <c r="J34" s="6">
        <f>ROUND(EXP('Random Numbers'!AF33)/2.5*Averages!$J33+(1-'Random Numbers'!AF33^0.5)*VLOOKUP($D34,Averages!$H$113:$K$117,3,0),Proj_Rounding)</f>
        <v>0</v>
      </c>
      <c r="K34" s="6">
        <f>ROUND(EXP('Random Numbers'!AG33)/2.5*Averages!$J33+(1-'Random Numbers'!AG33^0.5)*VLOOKUP($D34,Averages!$H$113:$K$117,3,0),Proj_Rounding)</f>
        <v>0</v>
      </c>
      <c r="L34" s="6">
        <f>ROUND(EXP('Random Numbers'!AH33)/2.5*Averages!$J33+(1-'Random Numbers'!AH33^0.5)*VLOOKUP($D34,Averages!$H$113:$K$117,3,0),Proj_Rounding)</f>
        <v>0</v>
      </c>
      <c r="M34" s="6">
        <f>ROUND(EXP('Random Numbers'!AI33)/2.5*Averages!$J33+(1-'Random Numbers'!AI33^0.5)*VLOOKUP($D34,Averages!$H$113:$K$117,3,0),Proj_Rounding)</f>
        <v>0</v>
      </c>
      <c r="N34" s="6">
        <f>ROUND(EXP('Random Numbers'!AJ33)/2.5*Averages!$J33+(1-'Random Numbers'!AJ33^0.5)*VLOOKUP($D34,Averages!$H$113:$K$117,3,0),Proj_Rounding)</f>
        <v>0</v>
      </c>
      <c r="O34" s="6">
        <f>ROUND(EXP('Random Numbers'!AK33)/2.5*Averages!$J33+(1-'Random Numbers'!AK33^0.5)*VLOOKUP($D34,Averages!$H$113:$K$117,3,0),Proj_Rounding)</f>
        <v>1</v>
      </c>
      <c r="P34" s="6">
        <f>ROUND(EXP('Random Numbers'!AL33)/2.5*Averages!$J33+(1-'Random Numbers'!AL33^0.5)*VLOOKUP($D34,Averages!$H$113:$K$117,3,0),Proj_Rounding)</f>
        <v>0</v>
      </c>
      <c r="Q34" s="6">
        <f>ROUND(EXP('Random Numbers'!AM33)/2.5*Averages!$J33+(1-'Random Numbers'!AM33^0.5)*VLOOKUP($D34,Averages!$H$113:$K$117,3,0),Proj_Rounding)</f>
        <v>0</v>
      </c>
      <c r="R34" s="6">
        <f>ROUND(EXP('Random Numbers'!AN33)/2.5*Averages!$J33+(1-'Random Numbers'!AN33^0.5)*VLOOKUP($D34,Averages!$H$113:$K$117,3,0),Proj_Rounding)</f>
        <v>1</v>
      </c>
      <c r="S34" s="6">
        <f>ROUND(EXP('Random Numbers'!AO33)/2.5*Averages!$J33+(1-'Random Numbers'!AO33^0.5)*VLOOKUP($D34,Averages!$H$113:$K$117,3,0),Proj_Rounding)</f>
        <v>0</v>
      </c>
      <c r="T34" s="6">
        <f>ROUND(EXP('Random Numbers'!AP33)/2.5*Averages!$J33+(1-'Random Numbers'!AP33^0.5)*VLOOKUP($D34,Averages!$H$113:$K$117,3,0),Proj_Rounding)</f>
        <v>0</v>
      </c>
      <c r="U34" s="6">
        <f>ROUND(EXP('Random Numbers'!AQ33)/2.5*Averages!$J33+(1-'Random Numbers'!AQ33^0.5)*VLOOKUP($D34,Averages!$H$113:$K$117,3,0),Proj_Rounding)</f>
        <v>0</v>
      </c>
      <c r="V34" s="6">
        <f>ROUND(EXP('Random Numbers'!AR33)/2.5*Averages!$J33+(1-'Random Numbers'!AR33^0.5)*VLOOKUP($D34,Averages!$H$113:$K$117,3,0),Proj_Rounding)</f>
        <v>1</v>
      </c>
      <c r="W34" s="6">
        <f>ROUND(EXP('Random Numbers'!AS33)/2.5*Averages!$J33+(1-'Random Numbers'!AS33^0.5)*VLOOKUP($D34,Averages!$H$113:$K$117,3,0),Proj_Rounding)</f>
        <v>1</v>
      </c>
      <c r="X34" s="6">
        <f>ROUND(EXP('Random Numbers'!AT33)/2.5*Averages!$J33+(1-'Random Numbers'!AT33^0.5)*VLOOKUP($D34,Averages!$H$113:$K$117,3,0),Proj_Rounding)</f>
        <v>0</v>
      </c>
      <c r="Y34" s="6">
        <f>ROUND(EXP('Random Numbers'!AU33)/2.5*Averages!$J33+(1-'Random Numbers'!AU33^0.5)*VLOOKUP($D34,Averages!$H$113:$K$117,3,0),Proj_Rounding)</f>
        <v>0</v>
      </c>
      <c r="Z34" s="6">
        <f>ROUND(EXP('Random Numbers'!AV33)/2.5*Averages!$J33+(1-'Random Numbers'!AV33^0.5)*VLOOKUP($D34,Averages!$H$113:$K$117,3,0),Proj_Rounding)</f>
        <v>0</v>
      </c>
      <c r="AA34" s="6">
        <f>ROUND(EXP('Random Numbers'!AW33)/2.5*Averages!$J33+(1-'Random Numbers'!AW33^0.5)*VLOOKUP($D34,Averages!$H$113:$K$117,3,0),Proj_Rounding)</f>
        <v>1</v>
      </c>
      <c r="AB34" s="6">
        <f>ROUND(EXP('Random Numbers'!AX33)/2.5*Averages!$J33+(1-'Random Numbers'!AX33^0.5)*VLOOKUP($D34,Averages!$H$113:$K$117,3,0),Proj_Rounding)</f>
        <v>0</v>
      </c>
      <c r="AC34" s="49">
        <f>ROUND(EXP('Random Numbers'!AY33)/2.5*Averages!$J33+(1-'Random Numbers'!AY33^0.5)*VLOOKUP($D34,Averages!$H$113:$K$117,3,0),Proj_Rounding)</f>
        <v>0</v>
      </c>
      <c r="AD34" s="69">
        <f t="shared" si="0"/>
        <v>6</v>
      </c>
    </row>
    <row r="35" spans="2:30" ht="15" customHeight="1" x14ac:dyDescent="0.35">
      <c r="B35" s="32" t="s">
        <v>24</v>
      </c>
      <c r="C35" s="51" t="s">
        <v>63</v>
      </c>
      <c r="D35" s="6" t="s">
        <v>10</v>
      </c>
      <c r="E35" s="6">
        <f>ROUND(EXP('Random Numbers'!AA34)/2.5*Averages!$J34+(1-'Random Numbers'!AA34^0.5)*VLOOKUP($D35,Averages!$H$113:$K$117,3,0),Proj_Rounding)</f>
        <v>1</v>
      </c>
      <c r="F35" s="6">
        <f>ROUND(EXP('Random Numbers'!AB34)/2.5*Averages!$J34+(1-'Random Numbers'!AB34^0.5)*VLOOKUP($D35,Averages!$H$113:$K$117,3,0),Proj_Rounding)</f>
        <v>1</v>
      </c>
      <c r="G35" s="6">
        <f>ROUND(EXP('Random Numbers'!AC34)/2.5*Averages!$J34+(1-'Random Numbers'!AC34^0.5)*VLOOKUP($D35,Averages!$H$113:$K$117,3,0),Proj_Rounding)</f>
        <v>1</v>
      </c>
      <c r="H35" s="6">
        <f>ROUND(EXP('Random Numbers'!AD34)/2.5*Averages!$J34+(1-'Random Numbers'!AD34^0.5)*VLOOKUP($D35,Averages!$H$113:$K$117,3,0),Proj_Rounding)</f>
        <v>1</v>
      </c>
      <c r="I35" s="6">
        <f>ROUND(EXP('Random Numbers'!AE34)/2.5*Averages!$J34+(1-'Random Numbers'!AE34^0.5)*VLOOKUP($D35,Averages!$H$113:$K$117,3,0),Proj_Rounding)</f>
        <v>1</v>
      </c>
      <c r="J35" s="6">
        <f>ROUND(EXP('Random Numbers'!AF34)/2.5*Averages!$J34+(1-'Random Numbers'!AF34^0.5)*VLOOKUP($D35,Averages!$H$113:$K$117,3,0),Proj_Rounding)</f>
        <v>1</v>
      </c>
      <c r="K35" s="6">
        <f>ROUND(EXP('Random Numbers'!AG34)/2.5*Averages!$J34+(1-'Random Numbers'!AG34^0.5)*VLOOKUP($D35,Averages!$H$113:$K$117,3,0),Proj_Rounding)</f>
        <v>1</v>
      </c>
      <c r="L35" s="6">
        <f>ROUND(EXP('Random Numbers'!AH34)/2.5*Averages!$J34+(1-'Random Numbers'!AH34^0.5)*VLOOKUP($D35,Averages!$H$113:$K$117,3,0),Proj_Rounding)</f>
        <v>1</v>
      </c>
      <c r="M35" s="6">
        <f>ROUND(EXP('Random Numbers'!AI34)/2.5*Averages!$J34+(1-'Random Numbers'!AI34^0.5)*VLOOKUP($D35,Averages!$H$113:$K$117,3,0),Proj_Rounding)</f>
        <v>1</v>
      </c>
      <c r="N35" s="6">
        <f>ROUND(EXP('Random Numbers'!AJ34)/2.5*Averages!$J34+(1-'Random Numbers'!AJ34^0.5)*VLOOKUP($D35,Averages!$H$113:$K$117,3,0),Proj_Rounding)</f>
        <v>1</v>
      </c>
      <c r="O35" s="6">
        <f>ROUND(EXP('Random Numbers'!AK34)/2.5*Averages!$J34+(1-'Random Numbers'!AK34^0.5)*VLOOKUP($D35,Averages!$H$113:$K$117,3,0),Proj_Rounding)</f>
        <v>1</v>
      </c>
      <c r="P35" s="6">
        <f>ROUND(EXP('Random Numbers'!AL34)/2.5*Averages!$J34+(1-'Random Numbers'!AL34^0.5)*VLOOKUP($D35,Averages!$H$113:$K$117,3,0),Proj_Rounding)</f>
        <v>1</v>
      </c>
      <c r="Q35" s="6">
        <f>ROUND(EXP('Random Numbers'!AM34)/2.5*Averages!$J34+(1-'Random Numbers'!AM34^0.5)*VLOOKUP($D35,Averages!$H$113:$K$117,3,0),Proj_Rounding)</f>
        <v>1</v>
      </c>
      <c r="R35" s="6">
        <f>ROUND(EXP('Random Numbers'!AN34)/2.5*Averages!$J34+(1-'Random Numbers'!AN34^0.5)*VLOOKUP($D35,Averages!$H$113:$K$117,3,0),Proj_Rounding)</f>
        <v>1</v>
      </c>
      <c r="S35" s="6">
        <f>ROUND(EXP('Random Numbers'!AO34)/2.5*Averages!$J34+(1-'Random Numbers'!AO34^0.5)*VLOOKUP($D35,Averages!$H$113:$K$117,3,0),Proj_Rounding)</f>
        <v>1</v>
      </c>
      <c r="T35" s="6">
        <f>ROUND(EXP('Random Numbers'!AP34)/2.5*Averages!$J34+(1-'Random Numbers'!AP34^0.5)*VLOOKUP($D35,Averages!$H$113:$K$117,3,0),Proj_Rounding)</f>
        <v>1</v>
      </c>
      <c r="U35" s="6">
        <f>ROUND(EXP('Random Numbers'!AQ34)/2.5*Averages!$J34+(1-'Random Numbers'!AQ34^0.5)*VLOOKUP($D35,Averages!$H$113:$K$117,3,0),Proj_Rounding)</f>
        <v>1</v>
      </c>
      <c r="V35" s="6">
        <f>ROUND(EXP('Random Numbers'!AR34)/2.5*Averages!$J34+(1-'Random Numbers'!AR34^0.5)*VLOOKUP($D35,Averages!$H$113:$K$117,3,0),Proj_Rounding)</f>
        <v>1</v>
      </c>
      <c r="W35" s="6">
        <f>ROUND(EXP('Random Numbers'!AS34)/2.5*Averages!$J34+(1-'Random Numbers'!AS34^0.5)*VLOOKUP($D35,Averages!$H$113:$K$117,3,0),Proj_Rounding)</f>
        <v>1</v>
      </c>
      <c r="X35" s="6">
        <f>ROUND(EXP('Random Numbers'!AT34)/2.5*Averages!$J34+(1-'Random Numbers'!AT34^0.5)*VLOOKUP($D35,Averages!$H$113:$K$117,3,0),Proj_Rounding)</f>
        <v>1</v>
      </c>
      <c r="Y35" s="6">
        <f>ROUND(EXP('Random Numbers'!AU34)/2.5*Averages!$J34+(1-'Random Numbers'!AU34^0.5)*VLOOKUP($D35,Averages!$H$113:$K$117,3,0),Proj_Rounding)</f>
        <v>1</v>
      </c>
      <c r="Z35" s="6">
        <f>ROUND(EXP('Random Numbers'!AV34)/2.5*Averages!$J34+(1-'Random Numbers'!AV34^0.5)*VLOOKUP($D35,Averages!$H$113:$K$117,3,0),Proj_Rounding)</f>
        <v>1</v>
      </c>
      <c r="AA35" s="6">
        <f>ROUND(EXP('Random Numbers'!AW34)/2.5*Averages!$J34+(1-'Random Numbers'!AW34^0.5)*VLOOKUP($D35,Averages!$H$113:$K$117,3,0),Proj_Rounding)</f>
        <v>1</v>
      </c>
      <c r="AB35" s="6">
        <f>ROUND(EXP('Random Numbers'!AX34)/2.5*Averages!$J34+(1-'Random Numbers'!AX34^0.5)*VLOOKUP($D35,Averages!$H$113:$K$117,3,0),Proj_Rounding)</f>
        <v>1</v>
      </c>
      <c r="AC35" s="49">
        <f>ROUND(EXP('Random Numbers'!AY34)/2.5*Averages!$J34+(1-'Random Numbers'!AY34^0.5)*VLOOKUP($D35,Averages!$H$113:$K$117,3,0),Proj_Rounding)</f>
        <v>1</v>
      </c>
      <c r="AD35" s="69">
        <f t="shared" si="0"/>
        <v>25</v>
      </c>
    </row>
    <row r="36" spans="2:30" ht="15" customHeight="1" x14ac:dyDescent="0.35">
      <c r="B36" s="32" t="s">
        <v>24</v>
      </c>
      <c r="C36" s="51" t="s">
        <v>64</v>
      </c>
      <c r="D36" s="6" t="s">
        <v>11</v>
      </c>
      <c r="E36" s="6">
        <f>ROUND(EXP('Random Numbers'!AA35)/2.5*Averages!$J35+(1-'Random Numbers'!AA35^0.5)*VLOOKUP($D36,Averages!$H$113:$K$117,3,0),Proj_Rounding)</f>
        <v>0</v>
      </c>
      <c r="F36" s="6">
        <f>ROUND(EXP('Random Numbers'!AB35)/2.5*Averages!$J35+(1-'Random Numbers'!AB35^0.5)*VLOOKUP($D36,Averages!$H$113:$K$117,3,0),Proj_Rounding)</f>
        <v>0</v>
      </c>
      <c r="G36" s="6">
        <f>ROUND(EXP('Random Numbers'!AC35)/2.5*Averages!$J35+(1-'Random Numbers'!AC35^0.5)*VLOOKUP($D36,Averages!$H$113:$K$117,3,0),Proj_Rounding)</f>
        <v>0</v>
      </c>
      <c r="H36" s="6">
        <f>ROUND(EXP('Random Numbers'!AD35)/2.5*Averages!$J35+(1-'Random Numbers'!AD35^0.5)*VLOOKUP($D36,Averages!$H$113:$K$117,3,0),Proj_Rounding)</f>
        <v>0</v>
      </c>
      <c r="I36" s="6">
        <f>ROUND(EXP('Random Numbers'!AE35)/2.5*Averages!$J35+(1-'Random Numbers'!AE35^0.5)*VLOOKUP($D36,Averages!$H$113:$K$117,3,0),Proj_Rounding)</f>
        <v>0</v>
      </c>
      <c r="J36" s="6">
        <f>ROUND(EXP('Random Numbers'!AF35)/2.5*Averages!$J35+(1-'Random Numbers'!AF35^0.5)*VLOOKUP($D36,Averages!$H$113:$K$117,3,0),Proj_Rounding)</f>
        <v>0</v>
      </c>
      <c r="K36" s="6">
        <f>ROUND(EXP('Random Numbers'!AG35)/2.5*Averages!$J35+(1-'Random Numbers'!AG35^0.5)*VLOOKUP($D36,Averages!$H$113:$K$117,3,0),Proj_Rounding)</f>
        <v>0</v>
      </c>
      <c r="L36" s="6">
        <f>ROUND(EXP('Random Numbers'!AH35)/2.5*Averages!$J35+(1-'Random Numbers'!AH35^0.5)*VLOOKUP($D36,Averages!$H$113:$K$117,3,0),Proj_Rounding)</f>
        <v>0</v>
      </c>
      <c r="M36" s="6">
        <f>ROUND(EXP('Random Numbers'!AI35)/2.5*Averages!$J35+(1-'Random Numbers'!AI35^0.5)*VLOOKUP($D36,Averages!$H$113:$K$117,3,0),Proj_Rounding)</f>
        <v>0</v>
      </c>
      <c r="N36" s="6">
        <f>ROUND(EXP('Random Numbers'!AJ35)/2.5*Averages!$J35+(1-'Random Numbers'!AJ35^0.5)*VLOOKUP($D36,Averages!$H$113:$K$117,3,0),Proj_Rounding)</f>
        <v>0</v>
      </c>
      <c r="O36" s="6">
        <f>ROUND(EXP('Random Numbers'!AK35)/2.5*Averages!$J35+(1-'Random Numbers'!AK35^0.5)*VLOOKUP($D36,Averages!$H$113:$K$117,3,0),Proj_Rounding)</f>
        <v>0</v>
      </c>
      <c r="P36" s="6">
        <f>ROUND(EXP('Random Numbers'!AL35)/2.5*Averages!$J35+(1-'Random Numbers'!AL35^0.5)*VLOOKUP($D36,Averages!$H$113:$K$117,3,0),Proj_Rounding)</f>
        <v>0</v>
      </c>
      <c r="Q36" s="6">
        <f>ROUND(EXP('Random Numbers'!AM35)/2.5*Averages!$J35+(1-'Random Numbers'!AM35^0.5)*VLOOKUP($D36,Averages!$H$113:$K$117,3,0),Proj_Rounding)</f>
        <v>0</v>
      </c>
      <c r="R36" s="6">
        <f>ROUND(EXP('Random Numbers'!AN35)/2.5*Averages!$J35+(1-'Random Numbers'!AN35^0.5)*VLOOKUP($D36,Averages!$H$113:$K$117,3,0),Proj_Rounding)</f>
        <v>0</v>
      </c>
      <c r="S36" s="6">
        <f>ROUND(EXP('Random Numbers'!AO35)/2.5*Averages!$J35+(1-'Random Numbers'!AO35^0.5)*VLOOKUP($D36,Averages!$H$113:$K$117,3,0),Proj_Rounding)</f>
        <v>0</v>
      </c>
      <c r="T36" s="6">
        <f>ROUND(EXP('Random Numbers'!AP35)/2.5*Averages!$J35+(1-'Random Numbers'!AP35^0.5)*VLOOKUP($D36,Averages!$H$113:$K$117,3,0),Proj_Rounding)</f>
        <v>0</v>
      </c>
      <c r="U36" s="6">
        <f>ROUND(EXP('Random Numbers'!AQ35)/2.5*Averages!$J35+(1-'Random Numbers'!AQ35^0.5)*VLOOKUP($D36,Averages!$H$113:$K$117,3,0),Proj_Rounding)</f>
        <v>0</v>
      </c>
      <c r="V36" s="6">
        <f>ROUND(EXP('Random Numbers'!AR35)/2.5*Averages!$J35+(1-'Random Numbers'!AR35^0.5)*VLOOKUP($D36,Averages!$H$113:$K$117,3,0),Proj_Rounding)</f>
        <v>0</v>
      </c>
      <c r="W36" s="6">
        <f>ROUND(EXP('Random Numbers'!AS35)/2.5*Averages!$J35+(1-'Random Numbers'!AS35^0.5)*VLOOKUP($D36,Averages!$H$113:$K$117,3,0),Proj_Rounding)</f>
        <v>0</v>
      </c>
      <c r="X36" s="6">
        <f>ROUND(EXP('Random Numbers'!AT35)/2.5*Averages!$J35+(1-'Random Numbers'!AT35^0.5)*VLOOKUP($D36,Averages!$H$113:$K$117,3,0),Proj_Rounding)</f>
        <v>0</v>
      </c>
      <c r="Y36" s="6">
        <f>ROUND(EXP('Random Numbers'!AU35)/2.5*Averages!$J35+(1-'Random Numbers'!AU35^0.5)*VLOOKUP($D36,Averages!$H$113:$K$117,3,0),Proj_Rounding)</f>
        <v>0</v>
      </c>
      <c r="Z36" s="6">
        <f>ROUND(EXP('Random Numbers'!AV35)/2.5*Averages!$J35+(1-'Random Numbers'!AV35^0.5)*VLOOKUP($D36,Averages!$H$113:$K$117,3,0),Proj_Rounding)</f>
        <v>0</v>
      </c>
      <c r="AA36" s="6">
        <f>ROUND(EXP('Random Numbers'!AW35)/2.5*Averages!$J35+(1-'Random Numbers'!AW35^0.5)*VLOOKUP($D36,Averages!$H$113:$K$117,3,0),Proj_Rounding)</f>
        <v>0</v>
      </c>
      <c r="AB36" s="6">
        <f>ROUND(EXP('Random Numbers'!AX35)/2.5*Averages!$J35+(1-'Random Numbers'!AX35^0.5)*VLOOKUP($D36,Averages!$H$113:$K$117,3,0),Proj_Rounding)</f>
        <v>0</v>
      </c>
      <c r="AC36" s="49">
        <f>ROUND(EXP('Random Numbers'!AY35)/2.5*Averages!$J35+(1-'Random Numbers'!AY35^0.5)*VLOOKUP($D36,Averages!$H$113:$K$117,3,0),Proj_Rounding)</f>
        <v>0</v>
      </c>
      <c r="AD36" s="69">
        <f t="shared" si="0"/>
        <v>0</v>
      </c>
    </row>
    <row r="37" spans="2:30" ht="15" customHeight="1" x14ac:dyDescent="0.35">
      <c r="B37" s="32" t="s">
        <v>25</v>
      </c>
      <c r="C37" s="51" t="s">
        <v>65</v>
      </c>
      <c r="D37" s="6" t="s">
        <v>8</v>
      </c>
      <c r="E37" s="6">
        <f>ROUND(EXP('Random Numbers'!AA36)/2.5*Averages!$J36+(1-'Random Numbers'!AA36^0.5)*VLOOKUP($D37,Averages!$H$113:$K$117,3,0),Proj_Rounding)</f>
        <v>3</v>
      </c>
      <c r="F37" s="6">
        <f>ROUND(EXP('Random Numbers'!AB36)/2.5*Averages!$J36+(1-'Random Numbers'!AB36^0.5)*VLOOKUP($D37,Averages!$H$113:$K$117,3,0),Proj_Rounding)</f>
        <v>3</v>
      </c>
      <c r="G37" s="6">
        <f>ROUND(EXP('Random Numbers'!AC36)/2.5*Averages!$J36+(1-'Random Numbers'!AC36^0.5)*VLOOKUP($D37,Averages!$H$113:$K$117,3,0),Proj_Rounding)</f>
        <v>3</v>
      </c>
      <c r="H37" s="6">
        <f>ROUND(EXP('Random Numbers'!AD36)/2.5*Averages!$J36+(1-'Random Numbers'!AD36^0.5)*VLOOKUP($D37,Averages!$H$113:$K$117,3,0),Proj_Rounding)</f>
        <v>3</v>
      </c>
      <c r="I37" s="6">
        <f>ROUND(EXP('Random Numbers'!AE36)/2.5*Averages!$J36+(1-'Random Numbers'!AE36^0.5)*VLOOKUP($D37,Averages!$H$113:$K$117,3,0),Proj_Rounding)</f>
        <v>3</v>
      </c>
      <c r="J37" s="6">
        <f>ROUND(EXP('Random Numbers'!AF36)/2.5*Averages!$J36+(1-'Random Numbers'!AF36^0.5)*VLOOKUP($D37,Averages!$H$113:$K$117,3,0),Proj_Rounding)</f>
        <v>3</v>
      </c>
      <c r="K37" s="6">
        <f>ROUND(EXP('Random Numbers'!AG36)/2.5*Averages!$J36+(1-'Random Numbers'!AG36^0.5)*VLOOKUP($D37,Averages!$H$113:$K$117,3,0),Proj_Rounding)</f>
        <v>3</v>
      </c>
      <c r="L37" s="6">
        <f>ROUND(EXP('Random Numbers'!AH36)/2.5*Averages!$J36+(1-'Random Numbers'!AH36^0.5)*VLOOKUP($D37,Averages!$H$113:$K$117,3,0),Proj_Rounding)</f>
        <v>3</v>
      </c>
      <c r="M37" s="6">
        <f>ROUND(EXP('Random Numbers'!AI36)/2.5*Averages!$J36+(1-'Random Numbers'!AI36^0.5)*VLOOKUP($D37,Averages!$H$113:$K$117,3,0),Proj_Rounding)</f>
        <v>3</v>
      </c>
      <c r="N37" s="6">
        <f>ROUND(EXP('Random Numbers'!AJ36)/2.5*Averages!$J36+(1-'Random Numbers'!AJ36^0.5)*VLOOKUP($D37,Averages!$H$113:$K$117,3,0),Proj_Rounding)</f>
        <v>3</v>
      </c>
      <c r="O37" s="6">
        <f>ROUND(EXP('Random Numbers'!AK36)/2.5*Averages!$J36+(1-'Random Numbers'!AK36^0.5)*VLOOKUP($D37,Averages!$H$113:$K$117,3,0),Proj_Rounding)</f>
        <v>3</v>
      </c>
      <c r="P37" s="6">
        <f>ROUND(EXP('Random Numbers'!AL36)/2.5*Averages!$J36+(1-'Random Numbers'!AL36^0.5)*VLOOKUP($D37,Averages!$H$113:$K$117,3,0),Proj_Rounding)</f>
        <v>3</v>
      </c>
      <c r="Q37" s="6">
        <f>ROUND(EXP('Random Numbers'!AM36)/2.5*Averages!$J36+(1-'Random Numbers'!AM36^0.5)*VLOOKUP($D37,Averages!$H$113:$K$117,3,0),Proj_Rounding)</f>
        <v>3</v>
      </c>
      <c r="R37" s="6">
        <f>ROUND(EXP('Random Numbers'!AN36)/2.5*Averages!$J36+(1-'Random Numbers'!AN36^0.5)*VLOOKUP($D37,Averages!$H$113:$K$117,3,0),Proj_Rounding)</f>
        <v>3</v>
      </c>
      <c r="S37" s="6">
        <f>ROUND(EXP('Random Numbers'!AO36)/2.5*Averages!$J36+(1-'Random Numbers'!AO36^0.5)*VLOOKUP($D37,Averages!$H$113:$K$117,3,0),Proj_Rounding)</f>
        <v>3</v>
      </c>
      <c r="T37" s="6">
        <f>ROUND(EXP('Random Numbers'!AP36)/2.5*Averages!$J36+(1-'Random Numbers'!AP36^0.5)*VLOOKUP($D37,Averages!$H$113:$K$117,3,0),Proj_Rounding)</f>
        <v>3</v>
      </c>
      <c r="U37" s="6">
        <f>ROUND(EXP('Random Numbers'!AQ36)/2.5*Averages!$J36+(1-'Random Numbers'!AQ36^0.5)*VLOOKUP($D37,Averages!$H$113:$K$117,3,0),Proj_Rounding)</f>
        <v>3</v>
      </c>
      <c r="V37" s="6">
        <f>ROUND(EXP('Random Numbers'!AR36)/2.5*Averages!$J36+(1-'Random Numbers'!AR36^0.5)*VLOOKUP($D37,Averages!$H$113:$K$117,3,0),Proj_Rounding)</f>
        <v>3</v>
      </c>
      <c r="W37" s="6">
        <f>ROUND(EXP('Random Numbers'!AS36)/2.5*Averages!$J36+(1-'Random Numbers'!AS36^0.5)*VLOOKUP($D37,Averages!$H$113:$K$117,3,0),Proj_Rounding)</f>
        <v>3</v>
      </c>
      <c r="X37" s="6">
        <f>ROUND(EXP('Random Numbers'!AT36)/2.5*Averages!$J36+(1-'Random Numbers'!AT36^0.5)*VLOOKUP($D37,Averages!$H$113:$K$117,3,0),Proj_Rounding)</f>
        <v>3</v>
      </c>
      <c r="Y37" s="6">
        <f>ROUND(EXP('Random Numbers'!AU36)/2.5*Averages!$J36+(1-'Random Numbers'!AU36^0.5)*VLOOKUP($D37,Averages!$H$113:$K$117,3,0),Proj_Rounding)</f>
        <v>3</v>
      </c>
      <c r="Z37" s="6">
        <f>ROUND(EXP('Random Numbers'!AV36)/2.5*Averages!$J36+(1-'Random Numbers'!AV36^0.5)*VLOOKUP($D37,Averages!$H$113:$K$117,3,0),Proj_Rounding)</f>
        <v>3</v>
      </c>
      <c r="AA37" s="6">
        <f>ROUND(EXP('Random Numbers'!AW36)/2.5*Averages!$J36+(1-'Random Numbers'!AW36^0.5)*VLOOKUP($D37,Averages!$H$113:$K$117,3,0),Proj_Rounding)</f>
        <v>3</v>
      </c>
      <c r="AB37" s="6">
        <f>ROUND(EXP('Random Numbers'!AX36)/2.5*Averages!$J36+(1-'Random Numbers'!AX36^0.5)*VLOOKUP($D37,Averages!$H$113:$K$117,3,0),Proj_Rounding)</f>
        <v>3</v>
      </c>
      <c r="AC37" s="49">
        <f>ROUND(EXP('Random Numbers'!AY36)/2.5*Averages!$J36+(1-'Random Numbers'!AY36^0.5)*VLOOKUP($D37,Averages!$H$113:$K$117,3,0),Proj_Rounding)</f>
        <v>3</v>
      </c>
      <c r="AD37" s="69">
        <f t="shared" si="0"/>
        <v>75</v>
      </c>
    </row>
    <row r="38" spans="2:30" ht="15" customHeight="1" x14ac:dyDescent="0.35">
      <c r="B38" s="32" t="s">
        <v>25</v>
      </c>
      <c r="C38" s="51" t="s">
        <v>66</v>
      </c>
      <c r="D38" s="6" t="s">
        <v>8</v>
      </c>
      <c r="E38" s="6">
        <f>ROUND(EXP('Random Numbers'!AA37)/2.5*Averages!$J37+(1-'Random Numbers'!AA37^0.5)*VLOOKUP($D38,Averages!$H$113:$K$117,3,0),Proj_Rounding)</f>
        <v>2</v>
      </c>
      <c r="F38" s="6">
        <f>ROUND(EXP('Random Numbers'!AB37)/2.5*Averages!$J37+(1-'Random Numbers'!AB37^0.5)*VLOOKUP($D38,Averages!$H$113:$K$117,3,0),Proj_Rounding)</f>
        <v>2</v>
      </c>
      <c r="G38" s="6">
        <f>ROUND(EXP('Random Numbers'!AC37)/2.5*Averages!$J37+(1-'Random Numbers'!AC37^0.5)*VLOOKUP($D38,Averages!$H$113:$K$117,3,0),Proj_Rounding)</f>
        <v>2</v>
      </c>
      <c r="H38" s="6">
        <f>ROUND(EXP('Random Numbers'!AD37)/2.5*Averages!$J37+(1-'Random Numbers'!AD37^0.5)*VLOOKUP($D38,Averages!$H$113:$K$117,3,0),Proj_Rounding)</f>
        <v>2</v>
      </c>
      <c r="I38" s="6">
        <f>ROUND(EXP('Random Numbers'!AE37)/2.5*Averages!$J37+(1-'Random Numbers'!AE37^0.5)*VLOOKUP($D38,Averages!$H$113:$K$117,3,0),Proj_Rounding)</f>
        <v>2</v>
      </c>
      <c r="J38" s="6">
        <f>ROUND(EXP('Random Numbers'!AF37)/2.5*Averages!$J37+(1-'Random Numbers'!AF37^0.5)*VLOOKUP($D38,Averages!$H$113:$K$117,3,0),Proj_Rounding)</f>
        <v>2</v>
      </c>
      <c r="K38" s="6">
        <f>ROUND(EXP('Random Numbers'!AG37)/2.5*Averages!$J37+(1-'Random Numbers'!AG37^0.5)*VLOOKUP($D38,Averages!$H$113:$K$117,3,0),Proj_Rounding)</f>
        <v>2</v>
      </c>
      <c r="L38" s="6">
        <f>ROUND(EXP('Random Numbers'!AH37)/2.5*Averages!$J37+(1-'Random Numbers'!AH37^0.5)*VLOOKUP($D38,Averages!$H$113:$K$117,3,0),Proj_Rounding)</f>
        <v>2</v>
      </c>
      <c r="M38" s="6">
        <f>ROUND(EXP('Random Numbers'!AI37)/2.5*Averages!$J37+(1-'Random Numbers'!AI37^0.5)*VLOOKUP($D38,Averages!$H$113:$K$117,3,0),Proj_Rounding)</f>
        <v>2</v>
      </c>
      <c r="N38" s="6">
        <f>ROUND(EXP('Random Numbers'!AJ37)/2.5*Averages!$J37+(1-'Random Numbers'!AJ37^0.5)*VLOOKUP($D38,Averages!$H$113:$K$117,3,0),Proj_Rounding)</f>
        <v>2</v>
      </c>
      <c r="O38" s="6">
        <f>ROUND(EXP('Random Numbers'!AK37)/2.5*Averages!$J37+(1-'Random Numbers'!AK37^0.5)*VLOOKUP($D38,Averages!$H$113:$K$117,3,0),Proj_Rounding)</f>
        <v>2</v>
      </c>
      <c r="P38" s="6">
        <f>ROUND(EXP('Random Numbers'!AL37)/2.5*Averages!$J37+(1-'Random Numbers'!AL37^0.5)*VLOOKUP($D38,Averages!$H$113:$K$117,3,0),Proj_Rounding)</f>
        <v>2</v>
      </c>
      <c r="Q38" s="6">
        <f>ROUND(EXP('Random Numbers'!AM37)/2.5*Averages!$J37+(1-'Random Numbers'!AM37^0.5)*VLOOKUP($D38,Averages!$H$113:$K$117,3,0),Proj_Rounding)</f>
        <v>2</v>
      </c>
      <c r="R38" s="6">
        <f>ROUND(EXP('Random Numbers'!AN37)/2.5*Averages!$J37+(1-'Random Numbers'!AN37^0.5)*VLOOKUP($D38,Averages!$H$113:$K$117,3,0),Proj_Rounding)</f>
        <v>2</v>
      </c>
      <c r="S38" s="6">
        <f>ROUND(EXP('Random Numbers'!AO37)/2.5*Averages!$J37+(1-'Random Numbers'!AO37^0.5)*VLOOKUP($D38,Averages!$H$113:$K$117,3,0),Proj_Rounding)</f>
        <v>2</v>
      </c>
      <c r="T38" s="6">
        <f>ROUND(EXP('Random Numbers'!AP37)/2.5*Averages!$J37+(1-'Random Numbers'!AP37^0.5)*VLOOKUP($D38,Averages!$H$113:$K$117,3,0),Proj_Rounding)</f>
        <v>2</v>
      </c>
      <c r="U38" s="6">
        <f>ROUND(EXP('Random Numbers'!AQ37)/2.5*Averages!$J37+(1-'Random Numbers'!AQ37^0.5)*VLOOKUP($D38,Averages!$H$113:$K$117,3,0),Proj_Rounding)</f>
        <v>2</v>
      </c>
      <c r="V38" s="6">
        <f>ROUND(EXP('Random Numbers'!AR37)/2.5*Averages!$J37+(1-'Random Numbers'!AR37^0.5)*VLOOKUP($D38,Averages!$H$113:$K$117,3,0),Proj_Rounding)</f>
        <v>2</v>
      </c>
      <c r="W38" s="6">
        <f>ROUND(EXP('Random Numbers'!AS37)/2.5*Averages!$J37+(1-'Random Numbers'!AS37^0.5)*VLOOKUP($D38,Averages!$H$113:$K$117,3,0),Proj_Rounding)</f>
        <v>2</v>
      </c>
      <c r="X38" s="6">
        <f>ROUND(EXP('Random Numbers'!AT37)/2.5*Averages!$J37+(1-'Random Numbers'!AT37^0.5)*VLOOKUP($D38,Averages!$H$113:$K$117,3,0),Proj_Rounding)</f>
        <v>2</v>
      </c>
      <c r="Y38" s="6">
        <f>ROUND(EXP('Random Numbers'!AU37)/2.5*Averages!$J37+(1-'Random Numbers'!AU37^0.5)*VLOOKUP($D38,Averages!$H$113:$K$117,3,0),Proj_Rounding)</f>
        <v>2</v>
      </c>
      <c r="Z38" s="6">
        <f>ROUND(EXP('Random Numbers'!AV37)/2.5*Averages!$J37+(1-'Random Numbers'!AV37^0.5)*VLOOKUP($D38,Averages!$H$113:$K$117,3,0),Proj_Rounding)</f>
        <v>2</v>
      </c>
      <c r="AA38" s="6">
        <f>ROUND(EXP('Random Numbers'!AW37)/2.5*Averages!$J37+(1-'Random Numbers'!AW37^0.5)*VLOOKUP($D38,Averages!$H$113:$K$117,3,0),Proj_Rounding)</f>
        <v>2</v>
      </c>
      <c r="AB38" s="6">
        <f>ROUND(EXP('Random Numbers'!AX37)/2.5*Averages!$J37+(1-'Random Numbers'!AX37^0.5)*VLOOKUP($D38,Averages!$H$113:$K$117,3,0),Proj_Rounding)</f>
        <v>2</v>
      </c>
      <c r="AC38" s="49">
        <f>ROUND(EXP('Random Numbers'!AY37)/2.5*Averages!$J37+(1-'Random Numbers'!AY37^0.5)*VLOOKUP($D38,Averages!$H$113:$K$117,3,0),Proj_Rounding)</f>
        <v>2</v>
      </c>
      <c r="AD38" s="69">
        <f t="shared" si="0"/>
        <v>50</v>
      </c>
    </row>
    <row r="39" spans="2:30" ht="15" customHeight="1" x14ac:dyDescent="0.35">
      <c r="B39" s="32" t="s">
        <v>25</v>
      </c>
      <c r="C39" s="51" t="s">
        <v>67</v>
      </c>
      <c r="D39" s="6" t="s">
        <v>8</v>
      </c>
      <c r="E39" s="6">
        <f>ROUND(EXP('Random Numbers'!AA38)/2.5*Averages!$J38+(1-'Random Numbers'!AA38^0.5)*VLOOKUP($D39,Averages!$H$113:$K$117,3,0),Proj_Rounding)</f>
        <v>3</v>
      </c>
      <c r="F39" s="6">
        <f>ROUND(EXP('Random Numbers'!AB38)/2.5*Averages!$J38+(1-'Random Numbers'!AB38^0.5)*VLOOKUP($D39,Averages!$H$113:$K$117,3,0),Proj_Rounding)</f>
        <v>3</v>
      </c>
      <c r="G39" s="6">
        <f>ROUND(EXP('Random Numbers'!AC38)/2.5*Averages!$J38+(1-'Random Numbers'!AC38^0.5)*VLOOKUP($D39,Averages!$H$113:$K$117,3,0),Proj_Rounding)</f>
        <v>2</v>
      </c>
      <c r="H39" s="6">
        <f>ROUND(EXP('Random Numbers'!AD38)/2.5*Averages!$J38+(1-'Random Numbers'!AD38^0.5)*VLOOKUP($D39,Averages!$H$113:$K$117,3,0),Proj_Rounding)</f>
        <v>2</v>
      </c>
      <c r="I39" s="6">
        <f>ROUND(EXP('Random Numbers'!AE38)/2.5*Averages!$J38+(1-'Random Numbers'!AE38^0.5)*VLOOKUP($D39,Averages!$H$113:$K$117,3,0),Proj_Rounding)</f>
        <v>3</v>
      </c>
      <c r="J39" s="6">
        <f>ROUND(EXP('Random Numbers'!AF38)/2.5*Averages!$J38+(1-'Random Numbers'!AF38^0.5)*VLOOKUP($D39,Averages!$H$113:$K$117,3,0),Proj_Rounding)</f>
        <v>3</v>
      </c>
      <c r="K39" s="6">
        <f>ROUND(EXP('Random Numbers'!AG38)/2.5*Averages!$J38+(1-'Random Numbers'!AG38^0.5)*VLOOKUP($D39,Averages!$H$113:$K$117,3,0),Proj_Rounding)</f>
        <v>3</v>
      </c>
      <c r="L39" s="6">
        <f>ROUND(EXP('Random Numbers'!AH38)/2.5*Averages!$J38+(1-'Random Numbers'!AH38^0.5)*VLOOKUP($D39,Averages!$H$113:$K$117,3,0),Proj_Rounding)</f>
        <v>2</v>
      </c>
      <c r="M39" s="6">
        <f>ROUND(EXP('Random Numbers'!AI38)/2.5*Averages!$J38+(1-'Random Numbers'!AI38^0.5)*VLOOKUP($D39,Averages!$H$113:$K$117,3,0),Proj_Rounding)</f>
        <v>3</v>
      </c>
      <c r="N39" s="6">
        <f>ROUND(EXP('Random Numbers'!AJ38)/2.5*Averages!$J38+(1-'Random Numbers'!AJ38^0.5)*VLOOKUP($D39,Averages!$H$113:$K$117,3,0),Proj_Rounding)</f>
        <v>2</v>
      </c>
      <c r="O39" s="6">
        <f>ROUND(EXP('Random Numbers'!AK38)/2.5*Averages!$J38+(1-'Random Numbers'!AK38^0.5)*VLOOKUP($D39,Averages!$H$113:$K$117,3,0),Proj_Rounding)</f>
        <v>3</v>
      </c>
      <c r="P39" s="6">
        <f>ROUND(EXP('Random Numbers'!AL38)/2.5*Averages!$J38+(1-'Random Numbers'!AL38^0.5)*VLOOKUP($D39,Averages!$H$113:$K$117,3,0),Proj_Rounding)</f>
        <v>2</v>
      </c>
      <c r="Q39" s="6">
        <f>ROUND(EXP('Random Numbers'!AM38)/2.5*Averages!$J38+(1-'Random Numbers'!AM38^0.5)*VLOOKUP($D39,Averages!$H$113:$K$117,3,0),Proj_Rounding)</f>
        <v>3</v>
      </c>
      <c r="R39" s="6">
        <f>ROUND(EXP('Random Numbers'!AN38)/2.5*Averages!$J38+(1-'Random Numbers'!AN38^0.5)*VLOOKUP($D39,Averages!$H$113:$K$117,3,0),Proj_Rounding)</f>
        <v>2</v>
      </c>
      <c r="S39" s="6">
        <f>ROUND(EXP('Random Numbers'!AO38)/2.5*Averages!$J38+(1-'Random Numbers'!AO38^0.5)*VLOOKUP($D39,Averages!$H$113:$K$117,3,0),Proj_Rounding)</f>
        <v>3</v>
      </c>
      <c r="T39" s="6">
        <f>ROUND(EXP('Random Numbers'!AP38)/2.5*Averages!$J38+(1-'Random Numbers'!AP38^0.5)*VLOOKUP($D39,Averages!$H$113:$K$117,3,0),Proj_Rounding)</f>
        <v>3</v>
      </c>
      <c r="U39" s="6">
        <f>ROUND(EXP('Random Numbers'!AQ38)/2.5*Averages!$J38+(1-'Random Numbers'!AQ38^0.5)*VLOOKUP($D39,Averages!$H$113:$K$117,3,0),Proj_Rounding)</f>
        <v>3</v>
      </c>
      <c r="V39" s="6">
        <f>ROUND(EXP('Random Numbers'!AR38)/2.5*Averages!$J38+(1-'Random Numbers'!AR38^0.5)*VLOOKUP($D39,Averages!$H$113:$K$117,3,0),Proj_Rounding)</f>
        <v>2</v>
      </c>
      <c r="W39" s="6">
        <f>ROUND(EXP('Random Numbers'!AS38)/2.5*Averages!$J38+(1-'Random Numbers'!AS38^0.5)*VLOOKUP($D39,Averages!$H$113:$K$117,3,0),Proj_Rounding)</f>
        <v>3</v>
      </c>
      <c r="X39" s="6">
        <f>ROUND(EXP('Random Numbers'!AT38)/2.5*Averages!$J38+(1-'Random Numbers'!AT38^0.5)*VLOOKUP($D39,Averages!$H$113:$K$117,3,0),Proj_Rounding)</f>
        <v>2</v>
      </c>
      <c r="Y39" s="6">
        <f>ROUND(EXP('Random Numbers'!AU38)/2.5*Averages!$J38+(1-'Random Numbers'!AU38^0.5)*VLOOKUP($D39,Averages!$H$113:$K$117,3,0),Proj_Rounding)</f>
        <v>3</v>
      </c>
      <c r="Z39" s="6">
        <f>ROUND(EXP('Random Numbers'!AV38)/2.5*Averages!$J38+(1-'Random Numbers'!AV38^0.5)*VLOOKUP($D39,Averages!$H$113:$K$117,3,0),Proj_Rounding)</f>
        <v>3</v>
      </c>
      <c r="AA39" s="6">
        <f>ROUND(EXP('Random Numbers'!AW38)/2.5*Averages!$J38+(1-'Random Numbers'!AW38^0.5)*VLOOKUP($D39,Averages!$H$113:$K$117,3,0),Proj_Rounding)</f>
        <v>3</v>
      </c>
      <c r="AB39" s="6">
        <f>ROUND(EXP('Random Numbers'!AX38)/2.5*Averages!$J38+(1-'Random Numbers'!AX38^0.5)*VLOOKUP($D39,Averages!$H$113:$K$117,3,0),Proj_Rounding)</f>
        <v>3</v>
      </c>
      <c r="AC39" s="49">
        <f>ROUND(EXP('Random Numbers'!AY38)/2.5*Averages!$J38+(1-'Random Numbers'!AY38^0.5)*VLOOKUP($D39,Averages!$H$113:$K$117,3,0),Proj_Rounding)</f>
        <v>3</v>
      </c>
      <c r="AD39" s="69">
        <f t="shared" si="0"/>
        <v>67</v>
      </c>
    </row>
    <row r="40" spans="2:30" ht="15" customHeight="1" x14ac:dyDescent="0.35">
      <c r="B40" s="32" t="s">
        <v>25</v>
      </c>
      <c r="C40" s="51" t="s">
        <v>68</v>
      </c>
      <c r="D40" s="6" t="s">
        <v>8</v>
      </c>
      <c r="E40" s="6">
        <f>ROUND(EXP('Random Numbers'!AA39)/2.5*Averages!$J39+(1-'Random Numbers'!AA39^0.5)*VLOOKUP($D40,Averages!$H$113:$K$117,3,0),Proj_Rounding)</f>
        <v>1</v>
      </c>
      <c r="F40" s="6">
        <f>ROUND(EXP('Random Numbers'!AB39)/2.5*Averages!$J39+(1-'Random Numbers'!AB39^0.5)*VLOOKUP($D40,Averages!$H$113:$K$117,3,0),Proj_Rounding)</f>
        <v>1</v>
      </c>
      <c r="G40" s="6">
        <f>ROUND(EXP('Random Numbers'!AC39)/2.5*Averages!$J39+(1-'Random Numbers'!AC39^0.5)*VLOOKUP($D40,Averages!$H$113:$K$117,3,0),Proj_Rounding)</f>
        <v>1</v>
      </c>
      <c r="H40" s="6">
        <f>ROUND(EXP('Random Numbers'!AD39)/2.5*Averages!$J39+(1-'Random Numbers'!AD39^0.5)*VLOOKUP($D40,Averages!$H$113:$K$117,3,0),Proj_Rounding)</f>
        <v>1</v>
      </c>
      <c r="I40" s="6">
        <f>ROUND(EXP('Random Numbers'!AE39)/2.5*Averages!$J39+(1-'Random Numbers'!AE39^0.5)*VLOOKUP($D40,Averages!$H$113:$K$117,3,0),Proj_Rounding)</f>
        <v>2</v>
      </c>
      <c r="J40" s="6">
        <f>ROUND(EXP('Random Numbers'!AF39)/2.5*Averages!$J39+(1-'Random Numbers'!AF39^0.5)*VLOOKUP($D40,Averages!$H$113:$K$117,3,0),Proj_Rounding)</f>
        <v>1</v>
      </c>
      <c r="K40" s="6">
        <f>ROUND(EXP('Random Numbers'!AG39)/2.5*Averages!$J39+(1-'Random Numbers'!AG39^0.5)*VLOOKUP($D40,Averages!$H$113:$K$117,3,0),Proj_Rounding)</f>
        <v>1</v>
      </c>
      <c r="L40" s="6">
        <f>ROUND(EXP('Random Numbers'!AH39)/2.5*Averages!$J39+(1-'Random Numbers'!AH39^0.5)*VLOOKUP($D40,Averages!$H$113:$K$117,3,0),Proj_Rounding)</f>
        <v>1</v>
      </c>
      <c r="M40" s="6">
        <f>ROUND(EXP('Random Numbers'!AI39)/2.5*Averages!$J39+(1-'Random Numbers'!AI39^0.5)*VLOOKUP($D40,Averages!$H$113:$K$117,3,0),Proj_Rounding)</f>
        <v>1</v>
      </c>
      <c r="N40" s="6">
        <f>ROUND(EXP('Random Numbers'!AJ39)/2.5*Averages!$J39+(1-'Random Numbers'!AJ39^0.5)*VLOOKUP($D40,Averages!$H$113:$K$117,3,0),Proj_Rounding)</f>
        <v>1</v>
      </c>
      <c r="O40" s="6">
        <f>ROUND(EXP('Random Numbers'!AK39)/2.5*Averages!$J39+(1-'Random Numbers'!AK39^0.5)*VLOOKUP($D40,Averages!$H$113:$K$117,3,0),Proj_Rounding)</f>
        <v>1</v>
      </c>
      <c r="P40" s="6">
        <f>ROUND(EXP('Random Numbers'!AL39)/2.5*Averages!$J39+(1-'Random Numbers'!AL39^0.5)*VLOOKUP($D40,Averages!$H$113:$K$117,3,0),Proj_Rounding)</f>
        <v>1</v>
      </c>
      <c r="Q40" s="6">
        <f>ROUND(EXP('Random Numbers'!AM39)/2.5*Averages!$J39+(1-'Random Numbers'!AM39^0.5)*VLOOKUP($D40,Averages!$H$113:$K$117,3,0),Proj_Rounding)</f>
        <v>1</v>
      </c>
      <c r="R40" s="6">
        <f>ROUND(EXP('Random Numbers'!AN39)/2.5*Averages!$J39+(1-'Random Numbers'!AN39^0.5)*VLOOKUP($D40,Averages!$H$113:$K$117,3,0),Proj_Rounding)</f>
        <v>1</v>
      </c>
      <c r="S40" s="6">
        <f>ROUND(EXP('Random Numbers'!AO39)/2.5*Averages!$J39+(1-'Random Numbers'!AO39^0.5)*VLOOKUP($D40,Averages!$H$113:$K$117,3,0),Proj_Rounding)</f>
        <v>2</v>
      </c>
      <c r="T40" s="6">
        <f>ROUND(EXP('Random Numbers'!AP39)/2.5*Averages!$J39+(1-'Random Numbers'!AP39^0.5)*VLOOKUP($D40,Averages!$H$113:$K$117,3,0),Proj_Rounding)</f>
        <v>1</v>
      </c>
      <c r="U40" s="6">
        <f>ROUND(EXP('Random Numbers'!AQ39)/2.5*Averages!$J39+(1-'Random Numbers'!AQ39^0.5)*VLOOKUP($D40,Averages!$H$113:$K$117,3,0),Proj_Rounding)</f>
        <v>1</v>
      </c>
      <c r="V40" s="6">
        <f>ROUND(EXP('Random Numbers'!AR39)/2.5*Averages!$J39+(1-'Random Numbers'!AR39^0.5)*VLOOKUP($D40,Averages!$H$113:$K$117,3,0),Proj_Rounding)</f>
        <v>1</v>
      </c>
      <c r="W40" s="6">
        <f>ROUND(EXP('Random Numbers'!AS39)/2.5*Averages!$J39+(1-'Random Numbers'!AS39^0.5)*VLOOKUP($D40,Averages!$H$113:$K$117,3,0),Proj_Rounding)</f>
        <v>2</v>
      </c>
      <c r="X40" s="6">
        <f>ROUND(EXP('Random Numbers'!AT39)/2.5*Averages!$J39+(1-'Random Numbers'!AT39^0.5)*VLOOKUP($D40,Averages!$H$113:$K$117,3,0),Proj_Rounding)</f>
        <v>1</v>
      </c>
      <c r="Y40" s="6">
        <f>ROUND(EXP('Random Numbers'!AU39)/2.5*Averages!$J39+(1-'Random Numbers'!AU39^0.5)*VLOOKUP($D40,Averages!$H$113:$K$117,3,0),Proj_Rounding)</f>
        <v>2</v>
      </c>
      <c r="Z40" s="6">
        <f>ROUND(EXP('Random Numbers'!AV39)/2.5*Averages!$J39+(1-'Random Numbers'!AV39^0.5)*VLOOKUP($D40,Averages!$H$113:$K$117,3,0),Proj_Rounding)</f>
        <v>1</v>
      </c>
      <c r="AA40" s="6">
        <f>ROUND(EXP('Random Numbers'!AW39)/2.5*Averages!$J39+(1-'Random Numbers'!AW39^0.5)*VLOOKUP($D40,Averages!$H$113:$K$117,3,0),Proj_Rounding)</f>
        <v>1</v>
      </c>
      <c r="AB40" s="6">
        <f>ROUND(EXP('Random Numbers'!AX39)/2.5*Averages!$J39+(1-'Random Numbers'!AX39^0.5)*VLOOKUP($D40,Averages!$H$113:$K$117,3,0),Proj_Rounding)</f>
        <v>1</v>
      </c>
      <c r="AC40" s="49">
        <f>ROUND(EXP('Random Numbers'!AY39)/2.5*Averages!$J39+(1-'Random Numbers'!AY39^0.5)*VLOOKUP($D40,Averages!$H$113:$K$117,3,0),Proj_Rounding)</f>
        <v>1</v>
      </c>
      <c r="AD40" s="69">
        <f t="shared" si="0"/>
        <v>29</v>
      </c>
    </row>
    <row r="41" spans="2:30" ht="15" customHeight="1" x14ac:dyDescent="0.35">
      <c r="B41" s="32" t="s">
        <v>25</v>
      </c>
      <c r="C41" s="51" t="s">
        <v>69</v>
      </c>
      <c r="D41" s="6" t="s">
        <v>9</v>
      </c>
      <c r="E41" s="6">
        <f>ROUND(EXP('Random Numbers'!AA40)/2.5*Averages!$J40+(1-'Random Numbers'!AA40^0.5)*VLOOKUP($D41,Averages!$H$113:$K$117,3,0),Proj_Rounding)</f>
        <v>1</v>
      </c>
      <c r="F41" s="6">
        <f>ROUND(EXP('Random Numbers'!AB40)/2.5*Averages!$J40+(1-'Random Numbers'!AB40^0.5)*VLOOKUP($D41,Averages!$H$113:$K$117,3,0),Proj_Rounding)</f>
        <v>1</v>
      </c>
      <c r="G41" s="6">
        <f>ROUND(EXP('Random Numbers'!AC40)/2.5*Averages!$J40+(1-'Random Numbers'!AC40^0.5)*VLOOKUP($D41,Averages!$H$113:$K$117,3,0),Proj_Rounding)</f>
        <v>1</v>
      </c>
      <c r="H41" s="6">
        <f>ROUND(EXP('Random Numbers'!AD40)/2.5*Averages!$J40+(1-'Random Numbers'!AD40^0.5)*VLOOKUP($D41,Averages!$H$113:$K$117,3,0),Proj_Rounding)</f>
        <v>1</v>
      </c>
      <c r="I41" s="6">
        <f>ROUND(EXP('Random Numbers'!AE40)/2.5*Averages!$J40+(1-'Random Numbers'!AE40^0.5)*VLOOKUP($D41,Averages!$H$113:$K$117,3,0),Proj_Rounding)</f>
        <v>1</v>
      </c>
      <c r="J41" s="6">
        <f>ROUND(EXP('Random Numbers'!AF40)/2.5*Averages!$J40+(1-'Random Numbers'!AF40^0.5)*VLOOKUP($D41,Averages!$H$113:$K$117,3,0),Proj_Rounding)</f>
        <v>1</v>
      </c>
      <c r="K41" s="6">
        <f>ROUND(EXP('Random Numbers'!AG40)/2.5*Averages!$J40+(1-'Random Numbers'!AG40^0.5)*VLOOKUP($D41,Averages!$H$113:$K$117,3,0),Proj_Rounding)</f>
        <v>1</v>
      </c>
      <c r="L41" s="6">
        <f>ROUND(EXP('Random Numbers'!AH40)/2.5*Averages!$J40+(1-'Random Numbers'!AH40^0.5)*VLOOKUP($D41,Averages!$H$113:$K$117,3,0),Proj_Rounding)</f>
        <v>1</v>
      </c>
      <c r="M41" s="6">
        <f>ROUND(EXP('Random Numbers'!AI40)/2.5*Averages!$J40+(1-'Random Numbers'!AI40^0.5)*VLOOKUP($D41,Averages!$H$113:$K$117,3,0),Proj_Rounding)</f>
        <v>1</v>
      </c>
      <c r="N41" s="6">
        <f>ROUND(EXP('Random Numbers'!AJ40)/2.5*Averages!$J40+(1-'Random Numbers'!AJ40^0.5)*VLOOKUP($D41,Averages!$H$113:$K$117,3,0),Proj_Rounding)</f>
        <v>1</v>
      </c>
      <c r="O41" s="6">
        <f>ROUND(EXP('Random Numbers'!AK40)/2.5*Averages!$J40+(1-'Random Numbers'!AK40^0.5)*VLOOKUP($D41,Averages!$H$113:$K$117,3,0),Proj_Rounding)</f>
        <v>1</v>
      </c>
      <c r="P41" s="6">
        <f>ROUND(EXP('Random Numbers'!AL40)/2.5*Averages!$J40+(1-'Random Numbers'!AL40^0.5)*VLOOKUP($D41,Averages!$H$113:$K$117,3,0),Proj_Rounding)</f>
        <v>1</v>
      </c>
      <c r="Q41" s="6">
        <f>ROUND(EXP('Random Numbers'!AM40)/2.5*Averages!$J40+(1-'Random Numbers'!AM40^0.5)*VLOOKUP($D41,Averages!$H$113:$K$117,3,0),Proj_Rounding)</f>
        <v>1</v>
      </c>
      <c r="R41" s="6">
        <f>ROUND(EXP('Random Numbers'!AN40)/2.5*Averages!$J40+(1-'Random Numbers'!AN40^0.5)*VLOOKUP($D41,Averages!$H$113:$K$117,3,0),Proj_Rounding)</f>
        <v>1</v>
      </c>
      <c r="S41" s="6">
        <f>ROUND(EXP('Random Numbers'!AO40)/2.5*Averages!$J40+(1-'Random Numbers'!AO40^0.5)*VLOOKUP($D41,Averages!$H$113:$K$117,3,0),Proj_Rounding)</f>
        <v>1</v>
      </c>
      <c r="T41" s="6">
        <f>ROUND(EXP('Random Numbers'!AP40)/2.5*Averages!$J40+(1-'Random Numbers'!AP40^0.5)*VLOOKUP($D41,Averages!$H$113:$K$117,3,0),Proj_Rounding)</f>
        <v>1</v>
      </c>
      <c r="U41" s="6">
        <f>ROUND(EXP('Random Numbers'!AQ40)/2.5*Averages!$J40+(1-'Random Numbers'!AQ40^0.5)*VLOOKUP($D41,Averages!$H$113:$K$117,3,0),Proj_Rounding)</f>
        <v>1</v>
      </c>
      <c r="V41" s="6">
        <f>ROUND(EXP('Random Numbers'!AR40)/2.5*Averages!$J40+(1-'Random Numbers'!AR40^0.5)*VLOOKUP($D41,Averages!$H$113:$K$117,3,0),Proj_Rounding)</f>
        <v>1</v>
      </c>
      <c r="W41" s="6">
        <f>ROUND(EXP('Random Numbers'!AS40)/2.5*Averages!$J40+(1-'Random Numbers'!AS40^0.5)*VLOOKUP($D41,Averages!$H$113:$K$117,3,0),Proj_Rounding)</f>
        <v>1</v>
      </c>
      <c r="X41" s="6">
        <f>ROUND(EXP('Random Numbers'!AT40)/2.5*Averages!$J40+(1-'Random Numbers'!AT40^0.5)*VLOOKUP($D41,Averages!$H$113:$K$117,3,0),Proj_Rounding)</f>
        <v>1</v>
      </c>
      <c r="Y41" s="6">
        <f>ROUND(EXP('Random Numbers'!AU40)/2.5*Averages!$J40+(1-'Random Numbers'!AU40^0.5)*VLOOKUP($D41,Averages!$H$113:$K$117,3,0),Proj_Rounding)</f>
        <v>1</v>
      </c>
      <c r="Z41" s="6">
        <f>ROUND(EXP('Random Numbers'!AV40)/2.5*Averages!$J40+(1-'Random Numbers'!AV40^0.5)*VLOOKUP($D41,Averages!$H$113:$K$117,3,0),Proj_Rounding)</f>
        <v>1</v>
      </c>
      <c r="AA41" s="6">
        <f>ROUND(EXP('Random Numbers'!AW40)/2.5*Averages!$J40+(1-'Random Numbers'!AW40^0.5)*VLOOKUP($D41,Averages!$H$113:$K$117,3,0),Proj_Rounding)</f>
        <v>1</v>
      </c>
      <c r="AB41" s="6">
        <f>ROUND(EXP('Random Numbers'!AX40)/2.5*Averages!$J40+(1-'Random Numbers'!AX40^0.5)*VLOOKUP($D41,Averages!$H$113:$K$117,3,0),Proj_Rounding)</f>
        <v>1</v>
      </c>
      <c r="AC41" s="49">
        <f>ROUND(EXP('Random Numbers'!AY40)/2.5*Averages!$J40+(1-'Random Numbers'!AY40^0.5)*VLOOKUP($D41,Averages!$H$113:$K$117,3,0),Proj_Rounding)</f>
        <v>1</v>
      </c>
      <c r="AD41" s="69">
        <f t="shared" si="0"/>
        <v>25</v>
      </c>
    </row>
    <row r="42" spans="2:30" ht="15" customHeight="1" x14ac:dyDescent="0.35">
      <c r="B42" s="32" t="s">
        <v>25</v>
      </c>
      <c r="C42" s="51" t="s">
        <v>70</v>
      </c>
      <c r="D42" s="6" t="s">
        <v>9</v>
      </c>
      <c r="E42" s="6">
        <f>ROUND(EXP('Random Numbers'!AA41)/2.5*Averages!$J41+(1-'Random Numbers'!AA41^0.5)*VLOOKUP($D42,Averages!$H$113:$K$117,3,0),Proj_Rounding)</f>
        <v>0</v>
      </c>
      <c r="F42" s="6">
        <f>ROUND(EXP('Random Numbers'!AB41)/2.5*Averages!$J41+(1-'Random Numbers'!AB41^0.5)*VLOOKUP($D42,Averages!$H$113:$K$117,3,0),Proj_Rounding)</f>
        <v>0</v>
      </c>
      <c r="G42" s="6">
        <f>ROUND(EXP('Random Numbers'!AC41)/2.5*Averages!$J41+(1-'Random Numbers'!AC41^0.5)*VLOOKUP($D42,Averages!$H$113:$K$117,3,0),Proj_Rounding)</f>
        <v>0</v>
      </c>
      <c r="H42" s="6">
        <f>ROUND(EXP('Random Numbers'!AD41)/2.5*Averages!$J41+(1-'Random Numbers'!AD41^0.5)*VLOOKUP($D42,Averages!$H$113:$K$117,3,0),Proj_Rounding)</f>
        <v>0</v>
      </c>
      <c r="I42" s="6">
        <f>ROUND(EXP('Random Numbers'!AE41)/2.5*Averages!$J41+(1-'Random Numbers'!AE41^0.5)*VLOOKUP($D42,Averages!$H$113:$K$117,3,0),Proj_Rounding)</f>
        <v>0</v>
      </c>
      <c r="J42" s="6">
        <f>ROUND(EXP('Random Numbers'!AF41)/2.5*Averages!$J41+(1-'Random Numbers'!AF41^0.5)*VLOOKUP($D42,Averages!$H$113:$K$117,3,0),Proj_Rounding)</f>
        <v>0</v>
      </c>
      <c r="K42" s="6">
        <f>ROUND(EXP('Random Numbers'!AG41)/2.5*Averages!$J41+(1-'Random Numbers'!AG41^0.5)*VLOOKUP($D42,Averages!$H$113:$K$117,3,0),Proj_Rounding)</f>
        <v>0</v>
      </c>
      <c r="L42" s="6">
        <f>ROUND(EXP('Random Numbers'!AH41)/2.5*Averages!$J41+(1-'Random Numbers'!AH41^0.5)*VLOOKUP($D42,Averages!$H$113:$K$117,3,0),Proj_Rounding)</f>
        <v>0</v>
      </c>
      <c r="M42" s="6">
        <f>ROUND(EXP('Random Numbers'!AI41)/2.5*Averages!$J41+(1-'Random Numbers'!AI41^0.5)*VLOOKUP($D42,Averages!$H$113:$K$117,3,0),Proj_Rounding)</f>
        <v>0</v>
      </c>
      <c r="N42" s="6">
        <f>ROUND(EXP('Random Numbers'!AJ41)/2.5*Averages!$J41+(1-'Random Numbers'!AJ41^0.5)*VLOOKUP($D42,Averages!$H$113:$K$117,3,0),Proj_Rounding)</f>
        <v>0</v>
      </c>
      <c r="O42" s="6">
        <f>ROUND(EXP('Random Numbers'!AK41)/2.5*Averages!$J41+(1-'Random Numbers'!AK41^0.5)*VLOOKUP($D42,Averages!$H$113:$K$117,3,0),Proj_Rounding)</f>
        <v>0</v>
      </c>
      <c r="P42" s="6">
        <f>ROUND(EXP('Random Numbers'!AL41)/2.5*Averages!$J41+(1-'Random Numbers'!AL41^0.5)*VLOOKUP($D42,Averages!$H$113:$K$117,3,0),Proj_Rounding)</f>
        <v>0</v>
      </c>
      <c r="Q42" s="6">
        <f>ROUND(EXP('Random Numbers'!AM41)/2.5*Averages!$J41+(1-'Random Numbers'!AM41^0.5)*VLOOKUP($D42,Averages!$H$113:$K$117,3,0),Proj_Rounding)</f>
        <v>0</v>
      </c>
      <c r="R42" s="6">
        <f>ROUND(EXP('Random Numbers'!AN41)/2.5*Averages!$J41+(1-'Random Numbers'!AN41^0.5)*VLOOKUP($D42,Averages!$H$113:$K$117,3,0),Proj_Rounding)</f>
        <v>0</v>
      </c>
      <c r="S42" s="6">
        <f>ROUND(EXP('Random Numbers'!AO41)/2.5*Averages!$J41+(1-'Random Numbers'!AO41^0.5)*VLOOKUP($D42,Averages!$H$113:$K$117,3,0),Proj_Rounding)</f>
        <v>0</v>
      </c>
      <c r="T42" s="6">
        <f>ROUND(EXP('Random Numbers'!AP41)/2.5*Averages!$J41+(1-'Random Numbers'!AP41^0.5)*VLOOKUP($D42,Averages!$H$113:$K$117,3,0),Proj_Rounding)</f>
        <v>0</v>
      </c>
      <c r="U42" s="6">
        <f>ROUND(EXP('Random Numbers'!AQ41)/2.5*Averages!$J41+(1-'Random Numbers'!AQ41^0.5)*VLOOKUP($D42,Averages!$H$113:$K$117,3,0),Proj_Rounding)</f>
        <v>0</v>
      </c>
      <c r="V42" s="6">
        <f>ROUND(EXP('Random Numbers'!AR41)/2.5*Averages!$J41+(1-'Random Numbers'!AR41^0.5)*VLOOKUP($D42,Averages!$H$113:$K$117,3,0),Proj_Rounding)</f>
        <v>0</v>
      </c>
      <c r="W42" s="6">
        <f>ROUND(EXP('Random Numbers'!AS41)/2.5*Averages!$J41+(1-'Random Numbers'!AS41^0.5)*VLOOKUP($D42,Averages!$H$113:$K$117,3,0),Proj_Rounding)</f>
        <v>0</v>
      </c>
      <c r="X42" s="6">
        <f>ROUND(EXP('Random Numbers'!AT41)/2.5*Averages!$J41+(1-'Random Numbers'!AT41^0.5)*VLOOKUP($D42,Averages!$H$113:$K$117,3,0),Proj_Rounding)</f>
        <v>0</v>
      </c>
      <c r="Y42" s="6">
        <f>ROUND(EXP('Random Numbers'!AU41)/2.5*Averages!$J41+(1-'Random Numbers'!AU41^0.5)*VLOOKUP($D42,Averages!$H$113:$K$117,3,0),Proj_Rounding)</f>
        <v>0</v>
      </c>
      <c r="Z42" s="6">
        <f>ROUND(EXP('Random Numbers'!AV41)/2.5*Averages!$J41+(1-'Random Numbers'!AV41^0.5)*VLOOKUP($D42,Averages!$H$113:$K$117,3,0),Proj_Rounding)</f>
        <v>0</v>
      </c>
      <c r="AA42" s="6">
        <f>ROUND(EXP('Random Numbers'!AW41)/2.5*Averages!$J41+(1-'Random Numbers'!AW41^0.5)*VLOOKUP($D42,Averages!$H$113:$K$117,3,0),Proj_Rounding)</f>
        <v>0</v>
      </c>
      <c r="AB42" s="6">
        <f>ROUND(EXP('Random Numbers'!AX41)/2.5*Averages!$J41+(1-'Random Numbers'!AX41^0.5)*VLOOKUP($D42,Averages!$H$113:$K$117,3,0),Proj_Rounding)</f>
        <v>0</v>
      </c>
      <c r="AC42" s="49">
        <f>ROUND(EXP('Random Numbers'!AY41)/2.5*Averages!$J41+(1-'Random Numbers'!AY41^0.5)*VLOOKUP($D42,Averages!$H$113:$K$117,3,0),Proj_Rounding)</f>
        <v>0</v>
      </c>
      <c r="AD42" s="69">
        <f t="shared" si="0"/>
        <v>0</v>
      </c>
    </row>
    <row r="43" spans="2:30" ht="15" customHeight="1" x14ac:dyDescent="0.35">
      <c r="B43" s="32" t="s">
        <v>25</v>
      </c>
      <c r="C43" s="51" t="s">
        <v>71</v>
      </c>
      <c r="D43" s="6" t="s">
        <v>9</v>
      </c>
      <c r="E43" s="6">
        <f>ROUND(EXP('Random Numbers'!AA42)/2.5*Averages!$J42+(1-'Random Numbers'!AA42^0.5)*VLOOKUP($D43,Averages!$H$113:$K$117,3,0),Proj_Rounding)</f>
        <v>0</v>
      </c>
      <c r="F43" s="6">
        <f>ROUND(EXP('Random Numbers'!AB42)/2.5*Averages!$J42+(1-'Random Numbers'!AB42^0.5)*VLOOKUP($D43,Averages!$H$113:$K$117,3,0),Proj_Rounding)</f>
        <v>0</v>
      </c>
      <c r="G43" s="6">
        <f>ROUND(EXP('Random Numbers'!AC42)/2.5*Averages!$J42+(1-'Random Numbers'!AC42^0.5)*VLOOKUP($D43,Averages!$H$113:$K$117,3,0),Proj_Rounding)</f>
        <v>0</v>
      </c>
      <c r="H43" s="6">
        <f>ROUND(EXP('Random Numbers'!AD42)/2.5*Averages!$J42+(1-'Random Numbers'!AD42^0.5)*VLOOKUP($D43,Averages!$H$113:$K$117,3,0),Proj_Rounding)</f>
        <v>0</v>
      </c>
      <c r="I43" s="6">
        <f>ROUND(EXP('Random Numbers'!AE42)/2.5*Averages!$J42+(1-'Random Numbers'!AE42^0.5)*VLOOKUP($D43,Averages!$H$113:$K$117,3,0),Proj_Rounding)</f>
        <v>0</v>
      </c>
      <c r="J43" s="6">
        <f>ROUND(EXP('Random Numbers'!AF42)/2.5*Averages!$J42+(1-'Random Numbers'!AF42^0.5)*VLOOKUP($D43,Averages!$H$113:$K$117,3,0),Proj_Rounding)</f>
        <v>0</v>
      </c>
      <c r="K43" s="6">
        <f>ROUND(EXP('Random Numbers'!AG42)/2.5*Averages!$J42+(1-'Random Numbers'!AG42^0.5)*VLOOKUP($D43,Averages!$H$113:$K$117,3,0),Proj_Rounding)</f>
        <v>0</v>
      </c>
      <c r="L43" s="6">
        <f>ROUND(EXP('Random Numbers'!AH42)/2.5*Averages!$J42+(1-'Random Numbers'!AH42^0.5)*VLOOKUP($D43,Averages!$H$113:$K$117,3,0),Proj_Rounding)</f>
        <v>0</v>
      </c>
      <c r="M43" s="6">
        <f>ROUND(EXP('Random Numbers'!AI42)/2.5*Averages!$J42+(1-'Random Numbers'!AI42^0.5)*VLOOKUP($D43,Averages!$H$113:$K$117,3,0),Proj_Rounding)</f>
        <v>0</v>
      </c>
      <c r="N43" s="6">
        <f>ROUND(EXP('Random Numbers'!AJ42)/2.5*Averages!$J42+(1-'Random Numbers'!AJ42^0.5)*VLOOKUP($D43,Averages!$H$113:$K$117,3,0),Proj_Rounding)</f>
        <v>0</v>
      </c>
      <c r="O43" s="6">
        <f>ROUND(EXP('Random Numbers'!AK42)/2.5*Averages!$J42+(1-'Random Numbers'!AK42^0.5)*VLOOKUP($D43,Averages!$H$113:$K$117,3,0),Proj_Rounding)</f>
        <v>0</v>
      </c>
      <c r="P43" s="6">
        <f>ROUND(EXP('Random Numbers'!AL42)/2.5*Averages!$J42+(1-'Random Numbers'!AL42^0.5)*VLOOKUP($D43,Averages!$H$113:$K$117,3,0),Proj_Rounding)</f>
        <v>0</v>
      </c>
      <c r="Q43" s="6">
        <f>ROUND(EXP('Random Numbers'!AM42)/2.5*Averages!$J42+(1-'Random Numbers'!AM42^0.5)*VLOOKUP($D43,Averages!$H$113:$K$117,3,0),Proj_Rounding)</f>
        <v>0</v>
      </c>
      <c r="R43" s="6">
        <f>ROUND(EXP('Random Numbers'!AN42)/2.5*Averages!$J42+(1-'Random Numbers'!AN42^0.5)*VLOOKUP($D43,Averages!$H$113:$K$117,3,0),Proj_Rounding)</f>
        <v>0</v>
      </c>
      <c r="S43" s="6">
        <f>ROUND(EXP('Random Numbers'!AO42)/2.5*Averages!$J42+(1-'Random Numbers'!AO42^0.5)*VLOOKUP($D43,Averages!$H$113:$K$117,3,0),Proj_Rounding)</f>
        <v>0</v>
      </c>
      <c r="T43" s="6">
        <f>ROUND(EXP('Random Numbers'!AP42)/2.5*Averages!$J42+(1-'Random Numbers'!AP42^0.5)*VLOOKUP($D43,Averages!$H$113:$K$117,3,0),Proj_Rounding)</f>
        <v>0</v>
      </c>
      <c r="U43" s="6">
        <f>ROUND(EXP('Random Numbers'!AQ42)/2.5*Averages!$J42+(1-'Random Numbers'!AQ42^0.5)*VLOOKUP($D43,Averages!$H$113:$K$117,3,0),Proj_Rounding)</f>
        <v>0</v>
      </c>
      <c r="V43" s="6">
        <f>ROUND(EXP('Random Numbers'!AR42)/2.5*Averages!$J42+(1-'Random Numbers'!AR42^0.5)*VLOOKUP($D43,Averages!$H$113:$K$117,3,0),Proj_Rounding)</f>
        <v>0</v>
      </c>
      <c r="W43" s="6">
        <f>ROUND(EXP('Random Numbers'!AS42)/2.5*Averages!$J42+(1-'Random Numbers'!AS42^0.5)*VLOOKUP($D43,Averages!$H$113:$K$117,3,0),Proj_Rounding)</f>
        <v>0</v>
      </c>
      <c r="X43" s="6">
        <f>ROUND(EXP('Random Numbers'!AT42)/2.5*Averages!$J42+(1-'Random Numbers'!AT42^0.5)*VLOOKUP($D43,Averages!$H$113:$K$117,3,0),Proj_Rounding)</f>
        <v>0</v>
      </c>
      <c r="Y43" s="6">
        <f>ROUND(EXP('Random Numbers'!AU42)/2.5*Averages!$J42+(1-'Random Numbers'!AU42^0.5)*VLOOKUP($D43,Averages!$H$113:$K$117,3,0),Proj_Rounding)</f>
        <v>0</v>
      </c>
      <c r="Z43" s="6">
        <f>ROUND(EXP('Random Numbers'!AV42)/2.5*Averages!$J42+(1-'Random Numbers'!AV42^0.5)*VLOOKUP($D43,Averages!$H$113:$K$117,3,0),Proj_Rounding)</f>
        <v>0</v>
      </c>
      <c r="AA43" s="6">
        <f>ROUND(EXP('Random Numbers'!AW42)/2.5*Averages!$J42+(1-'Random Numbers'!AW42^0.5)*VLOOKUP($D43,Averages!$H$113:$K$117,3,0),Proj_Rounding)</f>
        <v>0</v>
      </c>
      <c r="AB43" s="6">
        <f>ROUND(EXP('Random Numbers'!AX42)/2.5*Averages!$J42+(1-'Random Numbers'!AX42^0.5)*VLOOKUP($D43,Averages!$H$113:$K$117,3,0),Proj_Rounding)</f>
        <v>0</v>
      </c>
      <c r="AC43" s="49">
        <f>ROUND(EXP('Random Numbers'!AY42)/2.5*Averages!$J42+(1-'Random Numbers'!AY42^0.5)*VLOOKUP($D43,Averages!$H$113:$K$117,3,0),Proj_Rounding)</f>
        <v>0</v>
      </c>
      <c r="AD43" s="69">
        <f t="shared" si="0"/>
        <v>0</v>
      </c>
    </row>
    <row r="44" spans="2:30" ht="15" customHeight="1" x14ac:dyDescent="0.35">
      <c r="B44" s="32" t="s">
        <v>25</v>
      </c>
      <c r="C44" s="51" t="s">
        <v>72</v>
      </c>
      <c r="D44" s="6" t="s">
        <v>9</v>
      </c>
      <c r="E44" s="6">
        <f>ROUND(EXP('Random Numbers'!AA43)/2.5*Averages!$J43+(1-'Random Numbers'!AA43^0.5)*VLOOKUP($D44,Averages!$H$113:$K$117,3,0),Proj_Rounding)</f>
        <v>0</v>
      </c>
      <c r="F44" s="6">
        <f>ROUND(EXP('Random Numbers'!AB43)/2.5*Averages!$J43+(1-'Random Numbers'!AB43^0.5)*VLOOKUP($D44,Averages!$H$113:$K$117,3,0),Proj_Rounding)</f>
        <v>0</v>
      </c>
      <c r="G44" s="6">
        <f>ROUND(EXP('Random Numbers'!AC43)/2.5*Averages!$J43+(1-'Random Numbers'!AC43^0.5)*VLOOKUP($D44,Averages!$H$113:$K$117,3,0),Proj_Rounding)</f>
        <v>0</v>
      </c>
      <c r="H44" s="6">
        <f>ROUND(EXP('Random Numbers'!AD43)/2.5*Averages!$J43+(1-'Random Numbers'!AD43^0.5)*VLOOKUP($D44,Averages!$H$113:$K$117,3,0),Proj_Rounding)</f>
        <v>0</v>
      </c>
      <c r="I44" s="6">
        <f>ROUND(EXP('Random Numbers'!AE43)/2.5*Averages!$J43+(1-'Random Numbers'!AE43^0.5)*VLOOKUP($D44,Averages!$H$113:$K$117,3,0),Proj_Rounding)</f>
        <v>0</v>
      </c>
      <c r="J44" s="6">
        <f>ROUND(EXP('Random Numbers'!AF43)/2.5*Averages!$J43+(1-'Random Numbers'!AF43^0.5)*VLOOKUP($D44,Averages!$H$113:$K$117,3,0),Proj_Rounding)</f>
        <v>0</v>
      </c>
      <c r="K44" s="6">
        <f>ROUND(EXP('Random Numbers'!AG43)/2.5*Averages!$J43+(1-'Random Numbers'!AG43^0.5)*VLOOKUP($D44,Averages!$H$113:$K$117,3,0),Proj_Rounding)</f>
        <v>0</v>
      </c>
      <c r="L44" s="6">
        <f>ROUND(EXP('Random Numbers'!AH43)/2.5*Averages!$J43+(1-'Random Numbers'!AH43^0.5)*VLOOKUP($D44,Averages!$H$113:$K$117,3,0),Proj_Rounding)</f>
        <v>0</v>
      </c>
      <c r="M44" s="6">
        <f>ROUND(EXP('Random Numbers'!AI43)/2.5*Averages!$J43+(1-'Random Numbers'!AI43^0.5)*VLOOKUP($D44,Averages!$H$113:$K$117,3,0),Proj_Rounding)</f>
        <v>0</v>
      </c>
      <c r="N44" s="6">
        <f>ROUND(EXP('Random Numbers'!AJ43)/2.5*Averages!$J43+(1-'Random Numbers'!AJ43^0.5)*VLOOKUP($D44,Averages!$H$113:$K$117,3,0),Proj_Rounding)</f>
        <v>0</v>
      </c>
      <c r="O44" s="6">
        <f>ROUND(EXP('Random Numbers'!AK43)/2.5*Averages!$J43+(1-'Random Numbers'!AK43^0.5)*VLOOKUP($D44,Averages!$H$113:$K$117,3,0),Proj_Rounding)</f>
        <v>0</v>
      </c>
      <c r="P44" s="6">
        <f>ROUND(EXP('Random Numbers'!AL43)/2.5*Averages!$J43+(1-'Random Numbers'!AL43^0.5)*VLOOKUP($D44,Averages!$H$113:$K$117,3,0),Proj_Rounding)</f>
        <v>0</v>
      </c>
      <c r="Q44" s="6">
        <f>ROUND(EXP('Random Numbers'!AM43)/2.5*Averages!$J43+(1-'Random Numbers'!AM43^0.5)*VLOOKUP($D44,Averages!$H$113:$K$117,3,0),Proj_Rounding)</f>
        <v>0</v>
      </c>
      <c r="R44" s="6">
        <f>ROUND(EXP('Random Numbers'!AN43)/2.5*Averages!$J43+(1-'Random Numbers'!AN43^0.5)*VLOOKUP($D44,Averages!$H$113:$K$117,3,0),Proj_Rounding)</f>
        <v>0</v>
      </c>
      <c r="S44" s="6">
        <f>ROUND(EXP('Random Numbers'!AO43)/2.5*Averages!$J43+(1-'Random Numbers'!AO43^0.5)*VLOOKUP($D44,Averages!$H$113:$K$117,3,0),Proj_Rounding)</f>
        <v>0</v>
      </c>
      <c r="T44" s="6">
        <f>ROUND(EXP('Random Numbers'!AP43)/2.5*Averages!$J43+(1-'Random Numbers'!AP43^0.5)*VLOOKUP($D44,Averages!$H$113:$K$117,3,0),Proj_Rounding)</f>
        <v>0</v>
      </c>
      <c r="U44" s="6">
        <f>ROUND(EXP('Random Numbers'!AQ43)/2.5*Averages!$J43+(1-'Random Numbers'!AQ43^0.5)*VLOOKUP($D44,Averages!$H$113:$K$117,3,0),Proj_Rounding)</f>
        <v>0</v>
      </c>
      <c r="V44" s="6">
        <f>ROUND(EXP('Random Numbers'!AR43)/2.5*Averages!$J43+(1-'Random Numbers'!AR43^0.5)*VLOOKUP($D44,Averages!$H$113:$K$117,3,0),Proj_Rounding)</f>
        <v>0</v>
      </c>
      <c r="W44" s="6">
        <f>ROUND(EXP('Random Numbers'!AS43)/2.5*Averages!$J43+(1-'Random Numbers'!AS43^0.5)*VLOOKUP($D44,Averages!$H$113:$K$117,3,0),Proj_Rounding)</f>
        <v>0</v>
      </c>
      <c r="X44" s="6">
        <f>ROUND(EXP('Random Numbers'!AT43)/2.5*Averages!$J43+(1-'Random Numbers'!AT43^0.5)*VLOOKUP($D44,Averages!$H$113:$K$117,3,0),Proj_Rounding)</f>
        <v>0</v>
      </c>
      <c r="Y44" s="6">
        <f>ROUND(EXP('Random Numbers'!AU43)/2.5*Averages!$J43+(1-'Random Numbers'!AU43^0.5)*VLOOKUP($D44,Averages!$H$113:$K$117,3,0),Proj_Rounding)</f>
        <v>0</v>
      </c>
      <c r="Z44" s="6">
        <f>ROUND(EXP('Random Numbers'!AV43)/2.5*Averages!$J43+(1-'Random Numbers'!AV43^0.5)*VLOOKUP($D44,Averages!$H$113:$K$117,3,0),Proj_Rounding)</f>
        <v>0</v>
      </c>
      <c r="AA44" s="6">
        <f>ROUND(EXP('Random Numbers'!AW43)/2.5*Averages!$J43+(1-'Random Numbers'!AW43^0.5)*VLOOKUP($D44,Averages!$H$113:$K$117,3,0),Proj_Rounding)</f>
        <v>0</v>
      </c>
      <c r="AB44" s="6">
        <f>ROUND(EXP('Random Numbers'!AX43)/2.5*Averages!$J43+(1-'Random Numbers'!AX43^0.5)*VLOOKUP($D44,Averages!$H$113:$K$117,3,0),Proj_Rounding)</f>
        <v>0</v>
      </c>
      <c r="AC44" s="49">
        <f>ROUND(EXP('Random Numbers'!AY43)/2.5*Averages!$J43+(1-'Random Numbers'!AY43^0.5)*VLOOKUP($D44,Averages!$H$113:$K$117,3,0),Proj_Rounding)</f>
        <v>0</v>
      </c>
      <c r="AD44" s="69">
        <f t="shared" si="0"/>
        <v>0</v>
      </c>
    </row>
    <row r="45" spans="2:30" ht="15" customHeight="1" x14ac:dyDescent="0.35">
      <c r="B45" s="32" t="s">
        <v>25</v>
      </c>
      <c r="C45" s="51" t="s">
        <v>73</v>
      </c>
      <c r="D45" s="6" t="s">
        <v>10</v>
      </c>
      <c r="E45" s="6">
        <f>ROUND(EXP('Random Numbers'!AA44)/2.5*Averages!$J44+(1-'Random Numbers'!AA44^0.5)*VLOOKUP($D45,Averages!$H$113:$K$117,3,0),Proj_Rounding)</f>
        <v>1</v>
      </c>
      <c r="F45" s="6">
        <f>ROUND(EXP('Random Numbers'!AB44)/2.5*Averages!$J44+(1-'Random Numbers'!AB44^0.5)*VLOOKUP($D45,Averages!$H$113:$K$117,3,0),Proj_Rounding)</f>
        <v>1</v>
      </c>
      <c r="G45" s="6">
        <f>ROUND(EXP('Random Numbers'!AC44)/2.5*Averages!$J44+(1-'Random Numbers'!AC44^0.5)*VLOOKUP($D45,Averages!$H$113:$K$117,3,0),Proj_Rounding)</f>
        <v>1</v>
      </c>
      <c r="H45" s="6">
        <f>ROUND(EXP('Random Numbers'!AD44)/2.5*Averages!$J44+(1-'Random Numbers'!AD44^0.5)*VLOOKUP($D45,Averages!$H$113:$K$117,3,0),Proj_Rounding)</f>
        <v>1</v>
      </c>
      <c r="I45" s="6">
        <f>ROUND(EXP('Random Numbers'!AE44)/2.5*Averages!$J44+(1-'Random Numbers'!AE44^0.5)*VLOOKUP($D45,Averages!$H$113:$K$117,3,0),Proj_Rounding)</f>
        <v>1</v>
      </c>
      <c r="J45" s="6">
        <f>ROUND(EXP('Random Numbers'!AF44)/2.5*Averages!$J44+(1-'Random Numbers'!AF44^0.5)*VLOOKUP($D45,Averages!$H$113:$K$117,3,0),Proj_Rounding)</f>
        <v>1</v>
      </c>
      <c r="K45" s="6">
        <f>ROUND(EXP('Random Numbers'!AG44)/2.5*Averages!$J44+(1-'Random Numbers'!AG44^0.5)*VLOOKUP($D45,Averages!$H$113:$K$117,3,0),Proj_Rounding)</f>
        <v>1</v>
      </c>
      <c r="L45" s="6">
        <f>ROUND(EXP('Random Numbers'!AH44)/2.5*Averages!$J44+(1-'Random Numbers'!AH44^0.5)*VLOOKUP($D45,Averages!$H$113:$K$117,3,0),Proj_Rounding)</f>
        <v>1</v>
      </c>
      <c r="M45" s="6">
        <f>ROUND(EXP('Random Numbers'!AI44)/2.5*Averages!$J44+(1-'Random Numbers'!AI44^0.5)*VLOOKUP($D45,Averages!$H$113:$K$117,3,0),Proj_Rounding)</f>
        <v>1</v>
      </c>
      <c r="N45" s="6">
        <f>ROUND(EXP('Random Numbers'!AJ44)/2.5*Averages!$J44+(1-'Random Numbers'!AJ44^0.5)*VLOOKUP($D45,Averages!$H$113:$K$117,3,0),Proj_Rounding)</f>
        <v>1</v>
      </c>
      <c r="O45" s="6">
        <f>ROUND(EXP('Random Numbers'!AK44)/2.5*Averages!$J44+(1-'Random Numbers'!AK44^0.5)*VLOOKUP($D45,Averages!$H$113:$K$117,3,0),Proj_Rounding)</f>
        <v>1</v>
      </c>
      <c r="P45" s="6">
        <f>ROUND(EXP('Random Numbers'!AL44)/2.5*Averages!$J44+(1-'Random Numbers'!AL44^0.5)*VLOOKUP($D45,Averages!$H$113:$K$117,3,0),Proj_Rounding)</f>
        <v>1</v>
      </c>
      <c r="Q45" s="6">
        <f>ROUND(EXP('Random Numbers'!AM44)/2.5*Averages!$J44+(1-'Random Numbers'!AM44^0.5)*VLOOKUP($D45,Averages!$H$113:$K$117,3,0),Proj_Rounding)</f>
        <v>1</v>
      </c>
      <c r="R45" s="6">
        <f>ROUND(EXP('Random Numbers'!AN44)/2.5*Averages!$J44+(1-'Random Numbers'!AN44^0.5)*VLOOKUP($D45,Averages!$H$113:$K$117,3,0),Proj_Rounding)</f>
        <v>1</v>
      </c>
      <c r="S45" s="6">
        <f>ROUND(EXP('Random Numbers'!AO44)/2.5*Averages!$J44+(1-'Random Numbers'!AO44^0.5)*VLOOKUP($D45,Averages!$H$113:$K$117,3,0),Proj_Rounding)</f>
        <v>1</v>
      </c>
      <c r="T45" s="6">
        <f>ROUND(EXP('Random Numbers'!AP44)/2.5*Averages!$J44+(1-'Random Numbers'!AP44^0.5)*VLOOKUP($D45,Averages!$H$113:$K$117,3,0),Proj_Rounding)</f>
        <v>1</v>
      </c>
      <c r="U45" s="6">
        <f>ROUND(EXP('Random Numbers'!AQ44)/2.5*Averages!$J44+(1-'Random Numbers'!AQ44^0.5)*VLOOKUP($D45,Averages!$H$113:$K$117,3,0),Proj_Rounding)</f>
        <v>1</v>
      </c>
      <c r="V45" s="6">
        <f>ROUND(EXP('Random Numbers'!AR44)/2.5*Averages!$J44+(1-'Random Numbers'!AR44^0.5)*VLOOKUP($D45,Averages!$H$113:$K$117,3,0),Proj_Rounding)</f>
        <v>1</v>
      </c>
      <c r="W45" s="6">
        <f>ROUND(EXP('Random Numbers'!AS44)/2.5*Averages!$J44+(1-'Random Numbers'!AS44^0.5)*VLOOKUP($D45,Averages!$H$113:$K$117,3,0),Proj_Rounding)</f>
        <v>1</v>
      </c>
      <c r="X45" s="6">
        <f>ROUND(EXP('Random Numbers'!AT44)/2.5*Averages!$J44+(1-'Random Numbers'!AT44^0.5)*VLOOKUP($D45,Averages!$H$113:$K$117,3,0),Proj_Rounding)</f>
        <v>1</v>
      </c>
      <c r="Y45" s="6">
        <f>ROUND(EXP('Random Numbers'!AU44)/2.5*Averages!$J44+(1-'Random Numbers'!AU44^0.5)*VLOOKUP($D45,Averages!$H$113:$K$117,3,0),Proj_Rounding)</f>
        <v>1</v>
      </c>
      <c r="Z45" s="6">
        <f>ROUND(EXP('Random Numbers'!AV44)/2.5*Averages!$J44+(1-'Random Numbers'!AV44^0.5)*VLOOKUP($D45,Averages!$H$113:$K$117,3,0),Proj_Rounding)</f>
        <v>1</v>
      </c>
      <c r="AA45" s="6">
        <f>ROUND(EXP('Random Numbers'!AW44)/2.5*Averages!$J44+(1-'Random Numbers'!AW44^0.5)*VLOOKUP($D45,Averages!$H$113:$K$117,3,0),Proj_Rounding)</f>
        <v>1</v>
      </c>
      <c r="AB45" s="6">
        <f>ROUND(EXP('Random Numbers'!AX44)/2.5*Averages!$J44+(1-'Random Numbers'!AX44^0.5)*VLOOKUP($D45,Averages!$H$113:$K$117,3,0),Proj_Rounding)</f>
        <v>1</v>
      </c>
      <c r="AC45" s="49">
        <f>ROUND(EXP('Random Numbers'!AY44)/2.5*Averages!$J44+(1-'Random Numbers'!AY44^0.5)*VLOOKUP($D45,Averages!$H$113:$K$117,3,0),Proj_Rounding)</f>
        <v>1</v>
      </c>
      <c r="AD45" s="69">
        <f t="shared" si="0"/>
        <v>25</v>
      </c>
    </row>
    <row r="46" spans="2:30" ht="15" customHeight="1" x14ac:dyDescent="0.35">
      <c r="B46" s="32" t="s">
        <v>25</v>
      </c>
      <c r="C46" s="51" t="s">
        <v>74</v>
      </c>
      <c r="D46" s="6" t="s">
        <v>10</v>
      </c>
      <c r="E46" s="6">
        <f>ROUND(EXP('Random Numbers'!AA45)/2.5*Averages!$J45+(1-'Random Numbers'!AA45^0.5)*VLOOKUP($D46,Averages!$H$113:$K$117,3,0),Proj_Rounding)</f>
        <v>1</v>
      </c>
      <c r="F46" s="6">
        <f>ROUND(EXP('Random Numbers'!AB45)/2.5*Averages!$J45+(1-'Random Numbers'!AB45^0.5)*VLOOKUP($D46,Averages!$H$113:$K$117,3,0),Proj_Rounding)</f>
        <v>1</v>
      </c>
      <c r="G46" s="6">
        <f>ROUND(EXP('Random Numbers'!AC45)/2.5*Averages!$J45+(1-'Random Numbers'!AC45^0.5)*VLOOKUP($D46,Averages!$H$113:$K$117,3,0),Proj_Rounding)</f>
        <v>1</v>
      </c>
      <c r="H46" s="6">
        <f>ROUND(EXP('Random Numbers'!AD45)/2.5*Averages!$J45+(1-'Random Numbers'!AD45^0.5)*VLOOKUP($D46,Averages!$H$113:$K$117,3,0),Proj_Rounding)</f>
        <v>1</v>
      </c>
      <c r="I46" s="6">
        <f>ROUND(EXP('Random Numbers'!AE45)/2.5*Averages!$J45+(1-'Random Numbers'!AE45^0.5)*VLOOKUP($D46,Averages!$H$113:$K$117,3,0),Proj_Rounding)</f>
        <v>1</v>
      </c>
      <c r="J46" s="6">
        <f>ROUND(EXP('Random Numbers'!AF45)/2.5*Averages!$J45+(1-'Random Numbers'!AF45^0.5)*VLOOKUP($D46,Averages!$H$113:$K$117,3,0),Proj_Rounding)</f>
        <v>1</v>
      </c>
      <c r="K46" s="6">
        <f>ROUND(EXP('Random Numbers'!AG45)/2.5*Averages!$J45+(1-'Random Numbers'!AG45^0.5)*VLOOKUP($D46,Averages!$H$113:$K$117,3,0),Proj_Rounding)</f>
        <v>1</v>
      </c>
      <c r="L46" s="6">
        <f>ROUND(EXP('Random Numbers'!AH45)/2.5*Averages!$J45+(1-'Random Numbers'!AH45^0.5)*VLOOKUP($D46,Averages!$H$113:$K$117,3,0),Proj_Rounding)</f>
        <v>1</v>
      </c>
      <c r="M46" s="6">
        <f>ROUND(EXP('Random Numbers'!AI45)/2.5*Averages!$J45+(1-'Random Numbers'!AI45^0.5)*VLOOKUP($D46,Averages!$H$113:$K$117,3,0),Proj_Rounding)</f>
        <v>1</v>
      </c>
      <c r="N46" s="6">
        <f>ROUND(EXP('Random Numbers'!AJ45)/2.5*Averages!$J45+(1-'Random Numbers'!AJ45^0.5)*VLOOKUP($D46,Averages!$H$113:$K$117,3,0),Proj_Rounding)</f>
        <v>1</v>
      </c>
      <c r="O46" s="6">
        <f>ROUND(EXP('Random Numbers'!AK45)/2.5*Averages!$J45+(1-'Random Numbers'!AK45^0.5)*VLOOKUP($D46,Averages!$H$113:$K$117,3,0),Proj_Rounding)</f>
        <v>1</v>
      </c>
      <c r="P46" s="6">
        <f>ROUND(EXP('Random Numbers'!AL45)/2.5*Averages!$J45+(1-'Random Numbers'!AL45^0.5)*VLOOKUP($D46,Averages!$H$113:$K$117,3,0),Proj_Rounding)</f>
        <v>1</v>
      </c>
      <c r="Q46" s="6">
        <f>ROUND(EXP('Random Numbers'!AM45)/2.5*Averages!$J45+(1-'Random Numbers'!AM45^0.5)*VLOOKUP($D46,Averages!$H$113:$K$117,3,0),Proj_Rounding)</f>
        <v>1</v>
      </c>
      <c r="R46" s="6">
        <f>ROUND(EXP('Random Numbers'!AN45)/2.5*Averages!$J45+(1-'Random Numbers'!AN45^0.5)*VLOOKUP($D46,Averages!$H$113:$K$117,3,0),Proj_Rounding)</f>
        <v>1</v>
      </c>
      <c r="S46" s="6">
        <f>ROUND(EXP('Random Numbers'!AO45)/2.5*Averages!$J45+(1-'Random Numbers'!AO45^0.5)*VLOOKUP($D46,Averages!$H$113:$K$117,3,0),Proj_Rounding)</f>
        <v>1</v>
      </c>
      <c r="T46" s="6">
        <f>ROUND(EXP('Random Numbers'!AP45)/2.5*Averages!$J45+(1-'Random Numbers'!AP45^0.5)*VLOOKUP($D46,Averages!$H$113:$K$117,3,0),Proj_Rounding)</f>
        <v>1</v>
      </c>
      <c r="U46" s="6">
        <f>ROUND(EXP('Random Numbers'!AQ45)/2.5*Averages!$J45+(1-'Random Numbers'!AQ45^0.5)*VLOOKUP($D46,Averages!$H$113:$K$117,3,0),Proj_Rounding)</f>
        <v>1</v>
      </c>
      <c r="V46" s="6">
        <f>ROUND(EXP('Random Numbers'!AR45)/2.5*Averages!$J45+(1-'Random Numbers'!AR45^0.5)*VLOOKUP($D46,Averages!$H$113:$K$117,3,0),Proj_Rounding)</f>
        <v>1</v>
      </c>
      <c r="W46" s="6">
        <f>ROUND(EXP('Random Numbers'!AS45)/2.5*Averages!$J45+(1-'Random Numbers'!AS45^0.5)*VLOOKUP($D46,Averages!$H$113:$K$117,3,0),Proj_Rounding)</f>
        <v>1</v>
      </c>
      <c r="X46" s="6">
        <f>ROUND(EXP('Random Numbers'!AT45)/2.5*Averages!$J45+(1-'Random Numbers'!AT45^0.5)*VLOOKUP($D46,Averages!$H$113:$K$117,3,0),Proj_Rounding)</f>
        <v>1</v>
      </c>
      <c r="Y46" s="6">
        <f>ROUND(EXP('Random Numbers'!AU45)/2.5*Averages!$J45+(1-'Random Numbers'!AU45^0.5)*VLOOKUP($D46,Averages!$H$113:$K$117,3,0),Proj_Rounding)</f>
        <v>1</v>
      </c>
      <c r="Z46" s="6">
        <f>ROUND(EXP('Random Numbers'!AV45)/2.5*Averages!$J45+(1-'Random Numbers'!AV45^0.5)*VLOOKUP($D46,Averages!$H$113:$K$117,3,0),Proj_Rounding)</f>
        <v>1</v>
      </c>
      <c r="AA46" s="6">
        <f>ROUND(EXP('Random Numbers'!AW45)/2.5*Averages!$J45+(1-'Random Numbers'!AW45^0.5)*VLOOKUP($D46,Averages!$H$113:$K$117,3,0),Proj_Rounding)</f>
        <v>1</v>
      </c>
      <c r="AB46" s="6">
        <f>ROUND(EXP('Random Numbers'!AX45)/2.5*Averages!$J45+(1-'Random Numbers'!AX45^0.5)*VLOOKUP($D46,Averages!$H$113:$K$117,3,0),Proj_Rounding)</f>
        <v>1</v>
      </c>
      <c r="AC46" s="49">
        <f>ROUND(EXP('Random Numbers'!AY45)/2.5*Averages!$J45+(1-'Random Numbers'!AY45^0.5)*VLOOKUP($D46,Averages!$H$113:$K$117,3,0),Proj_Rounding)</f>
        <v>1</v>
      </c>
      <c r="AD46" s="69">
        <f t="shared" si="0"/>
        <v>25</v>
      </c>
    </row>
    <row r="47" spans="2:30" ht="15" customHeight="1" x14ac:dyDescent="0.35">
      <c r="B47" s="32" t="s">
        <v>25</v>
      </c>
      <c r="C47" s="51" t="s">
        <v>75</v>
      </c>
      <c r="D47" s="6" t="s">
        <v>11</v>
      </c>
      <c r="E47" s="6">
        <f>ROUND(EXP('Random Numbers'!AA46)/2.5*Averages!$J46+(1-'Random Numbers'!AA46^0.5)*VLOOKUP($D47,Averages!$H$113:$K$117,3,0),Proj_Rounding)</f>
        <v>0</v>
      </c>
      <c r="F47" s="6">
        <f>ROUND(EXP('Random Numbers'!AB46)/2.5*Averages!$J46+(1-'Random Numbers'!AB46^0.5)*VLOOKUP($D47,Averages!$H$113:$K$117,3,0),Proj_Rounding)</f>
        <v>0</v>
      </c>
      <c r="G47" s="6">
        <f>ROUND(EXP('Random Numbers'!AC46)/2.5*Averages!$J46+(1-'Random Numbers'!AC46^0.5)*VLOOKUP($D47,Averages!$H$113:$K$117,3,0),Proj_Rounding)</f>
        <v>0</v>
      </c>
      <c r="H47" s="6">
        <f>ROUND(EXP('Random Numbers'!AD46)/2.5*Averages!$J46+(1-'Random Numbers'!AD46^0.5)*VLOOKUP($D47,Averages!$H$113:$K$117,3,0),Proj_Rounding)</f>
        <v>0</v>
      </c>
      <c r="I47" s="6">
        <f>ROUND(EXP('Random Numbers'!AE46)/2.5*Averages!$J46+(1-'Random Numbers'!AE46^0.5)*VLOOKUP($D47,Averages!$H$113:$K$117,3,0),Proj_Rounding)</f>
        <v>0</v>
      </c>
      <c r="J47" s="6">
        <f>ROUND(EXP('Random Numbers'!AF46)/2.5*Averages!$J46+(1-'Random Numbers'!AF46^0.5)*VLOOKUP($D47,Averages!$H$113:$K$117,3,0),Proj_Rounding)</f>
        <v>0</v>
      </c>
      <c r="K47" s="6">
        <f>ROUND(EXP('Random Numbers'!AG46)/2.5*Averages!$J46+(1-'Random Numbers'!AG46^0.5)*VLOOKUP($D47,Averages!$H$113:$K$117,3,0),Proj_Rounding)</f>
        <v>0</v>
      </c>
      <c r="L47" s="6">
        <f>ROUND(EXP('Random Numbers'!AH46)/2.5*Averages!$J46+(1-'Random Numbers'!AH46^0.5)*VLOOKUP($D47,Averages!$H$113:$K$117,3,0),Proj_Rounding)</f>
        <v>0</v>
      </c>
      <c r="M47" s="6">
        <f>ROUND(EXP('Random Numbers'!AI46)/2.5*Averages!$J46+(1-'Random Numbers'!AI46^0.5)*VLOOKUP($D47,Averages!$H$113:$K$117,3,0),Proj_Rounding)</f>
        <v>0</v>
      </c>
      <c r="N47" s="6">
        <f>ROUND(EXP('Random Numbers'!AJ46)/2.5*Averages!$J46+(1-'Random Numbers'!AJ46^0.5)*VLOOKUP($D47,Averages!$H$113:$K$117,3,0),Proj_Rounding)</f>
        <v>0</v>
      </c>
      <c r="O47" s="6">
        <f>ROUND(EXP('Random Numbers'!AK46)/2.5*Averages!$J46+(1-'Random Numbers'!AK46^0.5)*VLOOKUP($D47,Averages!$H$113:$K$117,3,0),Proj_Rounding)</f>
        <v>0</v>
      </c>
      <c r="P47" s="6">
        <f>ROUND(EXP('Random Numbers'!AL46)/2.5*Averages!$J46+(1-'Random Numbers'!AL46^0.5)*VLOOKUP($D47,Averages!$H$113:$K$117,3,0),Proj_Rounding)</f>
        <v>0</v>
      </c>
      <c r="Q47" s="6">
        <f>ROUND(EXP('Random Numbers'!AM46)/2.5*Averages!$J46+(1-'Random Numbers'!AM46^0.5)*VLOOKUP($D47,Averages!$H$113:$K$117,3,0),Proj_Rounding)</f>
        <v>0</v>
      </c>
      <c r="R47" s="6">
        <f>ROUND(EXP('Random Numbers'!AN46)/2.5*Averages!$J46+(1-'Random Numbers'!AN46^0.5)*VLOOKUP($D47,Averages!$H$113:$K$117,3,0),Proj_Rounding)</f>
        <v>0</v>
      </c>
      <c r="S47" s="6">
        <f>ROUND(EXP('Random Numbers'!AO46)/2.5*Averages!$J46+(1-'Random Numbers'!AO46^0.5)*VLOOKUP($D47,Averages!$H$113:$K$117,3,0),Proj_Rounding)</f>
        <v>0</v>
      </c>
      <c r="T47" s="6">
        <f>ROUND(EXP('Random Numbers'!AP46)/2.5*Averages!$J46+(1-'Random Numbers'!AP46^0.5)*VLOOKUP($D47,Averages!$H$113:$K$117,3,0),Proj_Rounding)</f>
        <v>0</v>
      </c>
      <c r="U47" s="6">
        <f>ROUND(EXP('Random Numbers'!AQ46)/2.5*Averages!$J46+(1-'Random Numbers'!AQ46^0.5)*VLOOKUP($D47,Averages!$H$113:$K$117,3,0),Proj_Rounding)</f>
        <v>0</v>
      </c>
      <c r="V47" s="6">
        <f>ROUND(EXP('Random Numbers'!AR46)/2.5*Averages!$J46+(1-'Random Numbers'!AR46^0.5)*VLOOKUP($D47,Averages!$H$113:$K$117,3,0),Proj_Rounding)</f>
        <v>0</v>
      </c>
      <c r="W47" s="6">
        <f>ROUND(EXP('Random Numbers'!AS46)/2.5*Averages!$J46+(1-'Random Numbers'!AS46^0.5)*VLOOKUP($D47,Averages!$H$113:$K$117,3,0),Proj_Rounding)</f>
        <v>0</v>
      </c>
      <c r="X47" s="6">
        <f>ROUND(EXP('Random Numbers'!AT46)/2.5*Averages!$J46+(1-'Random Numbers'!AT46^0.5)*VLOOKUP($D47,Averages!$H$113:$K$117,3,0),Proj_Rounding)</f>
        <v>0</v>
      </c>
      <c r="Y47" s="6">
        <f>ROUND(EXP('Random Numbers'!AU46)/2.5*Averages!$J46+(1-'Random Numbers'!AU46^0.5)*VLOOKUP($D47,Averages!$H$113:$K$117,3,0),Proj_Rounding)</f>
        <v>0</v>
      </c>
      <c r="Z47" s="6">
        <f>ROUND(EXP('Random Numbers'!AV46)/2.5*Averages!$J46+(1-'Random Numbers'!AV46^0.5)*VLOOKUP($D47,Averages!$H$113:$K$117,3,0),Proj_Rounding)</f>
        <v>0</v>
      </c>
      <c r="AA47" s="6">
        <f>ROUND(EXP('Random Numbers'!AW46)/2.5*Averages!$J46+(1-'Random Numbers'!AW46^0.5)*VLOOKUP($D47,Averages!$H$113:$K$117,3,0),Proj_Rounding)</f>
        <v>0</v>
      </c>
      <c r="AB47" s="6">
        <f>ROUND(EXP('Random Numbers'!AX46)/2.5*Averages!$J46+(1-'Random Numbers'!AX46^0.5)*VLOOKUP($D47,Averages!$H$113:$K$117,3,0),Proj_Rounding)</f>
        <v>0</v>
      </c>
      <c r="AC47" s="49">
        <f>ROUND(EXP('Random Numbers'!AY46)/2.5*Averages!$J46+(1-'Random Numbers'!AY46^0.5)*VLOOKUP($D47,Averages!$H$113:$K$117,3,0),Proj_Rounding)</f>
        <v>0</v>
      </c>
      <c r="AD47" s="69">
        <f t="shared" si="0"/>
        <v>0</v>
      </c>
    </row>
    <row r="48" spans="2:30" ht="15" customHeight="1" x14ac:dyDescent="0.35">
      <c r="B48" s="32" t="s">
        <v>26</v>
      </c>
      <c r="C48" s="51" t="s">
        <v>76</v>
      </c>
      <c r="D48" s="6" t="s">
        <v>8</v>
      </c>
      <c r="E48" s="6">
        <f>ROUND(EXP('Random Numbers'!AA47)/2.5*Averages!$J47+(1-'Random Numbers'!AA47^0.5)*VLOOKUP($D48,Averages!$H$113:$K$117,3,0),Proj_Rounding)</f>
        <v>2</v>
      </c>
      <c r="F48" s="6">
        <f>ROUND(EXP('Random Numbers'!AB47)/2.5*Averages!$J47+(1-'Random Numbers'!AB47^0.5)*VLOOKUP($D48,Averages!$H$113:$K$117,3,0),Proj_Rounding)</f>
        <v>2</v>
      </c>
      <c r="G48" s="6">
        <f>ROUND(EXP('Random Numbers'!AC47)/2.5*Averages!$J47+(1-'Random Numbers'!AC47^0.5)*VLOOKUP($D48,Averages!$H$113:$K$117,3,0),Proj_Rounding)</f>
        <v>3</v>
      </c>
      <c r="H48" s="6">
        <f>ROUND(EXP('Random Numbers'!AD47)/2.5*Averages!$J47+(1-'Random Numbers'!AD47^0.5)*VLOOKUP($D48,Averages!$H$113:$K$117,3,0),Proj_Rounding)</f>
        <v>2</v>
      </c>
      <c r="I48" s="6">
        <f>ROUND(EXP('Random Numbers'!AE47)/2.5*Averages!$J47+(1-'Random Numbers'!AE47^0.5)*VLOOKUP($D48,Averages!$H$113:$K$117,3,0),Proj_Rounding)</f>
        <v>3</v>
      </c>
      <c r="J48" s="6">
        <f>ROUND(EXP('Random Numbers'!AF47)/2.5*Averages!$J47+(1-'Random Numbers'!AF47^0.5)*VLOOKUP($D48,Averages!$H$113:$K$117,3,0),Proj_Rounding)</f>
        <v>2</v>
      </c>
      <c r="K48" s="6">
        <f>ROUND(EXP('Random Numbers'!AG47)/2.5*Averages!$J47+(1-'Random Numbers'!AG47^0.5)*VLOOKUP($D48,Averages!$H$113:$K$117,3,0),Proj_Rounding)</f>
        <v>2</v>
      </c>
      <c r="L48" s="6">
        <f>ROUND(EXP('Random Numbers'!AH47)/2.5*Averages!$J47+(1-'Random Numbers'!AH47^0.5)*VLOOKUP($D48,Averages!$H$113:$K$117,3,0),Proj_Rounding)</f>
        <v>3</v>
      </c>
      <c r="M48" s="6">
        <f>ROUND(EXP('Random Numbers'!AI47)/2.5*Averages!$J47+(1-'Random Numbers'!AI47^0.5)*VLOOKUP($D48,Averages!$H$113:$K$117,3,0),Proj_Rounding)</f>
        <v>3</v>
      </c>
      <c r="N48" s="6">
        <f>ROUND(EXP('Random Numbers'!AJ47)/2.5*Averages!$J47+(1-'Random Numbers'!AJ47^0.5)*VLOOKUP($D48,Averages!$H$113:$K$117,3,0),Proj_Rounding)</f>
        <v>3</v>
      </c>
      <c r="O48" s="6">
        <f>ROUND(EXP('Random Numbers'!AK47)/2.5*Averages!$J47+(1-'Random Numbers'!AK47^0.5)*VLOOKUP($D48,Averages!$H$113:$K$117,3,0),Proj_Rounding)</f>
        <v>3</v>
      </c>
      <c r="P48" s="6">
        <f>ROUND(EXP('Random Numbers'!AL47)/2.5*Averages!$J47+(1-'Random Numbers'!AL47^0.5)*VLOOKUP($D48,Averages!$H$113:$K$117,3,0),Proj_Rounding)</f>
        <v>2</v>
      </c>
      <c r="Q48" s="6">
        <f>ROUND(EXP('Random Numbers'!AM47)/2.5*Averages!$J47+(1-'Random Numbers'!AM47^0.5)*VLOOKUP($D48,Averages!$H$113:$K$117,3,0),Proj_Rounding)</f>
        <v>3</v>
      </c>
      <c r="R48" s="6">
        <f>ROUND(EXP('Random Numbers'!AN47)/2.5*Averages!$J47+(1-'Random Numbers'!AN47^0.5)*VLOOKUP($D48,Averages!$H$113:$K$117,3,0),Proj_Rounding)</f>
        <v>2</v>
      </c>
      <c r="S48" s="6">
        <f>ROUND(EXP('Random Numbers'!AO47)/2.5*Averages!$J47+(1-'Random Numbers'!AO47^0.5)*VLOOKUP($D48,Averages!$H$113:$K$117,3,0),Proj_Rounding)</f>
        <v>3</v>
      </c>
      <c r="T48" s="6">
        <f>ROUND(EXP('Random Numbers'!AP47)/2.5*Averages!$J47+(1-'Random Numbers'!AP47^0.5)*VLOOKUP($D48,Averages!$H$113:$K$117,3,0),Proj_Rounding)</f>
        <v>2</v>
      </c>
      <c r="U48" s="6">
        <f>ROUND(EXP('Random Numbers'!AQ47)/2.5*Averages!$J47+(1-'Random Numbers'!AQ47^0.5)*VLOOKUP($D48,Averages!$H$113:$K$117,3,0),Proj_Rounding)</f>
        <v>2</v>
      </c>
      <c r="V48" s="6">
        <f>ROUND(EXP('Random Numbers'!AR47)/2.5*Averages!$J47+(1-'Random Numbers'!AR47^0.5)*VLOOKUP($D48,Averages!$H$113:$K$117,3,0),Proj_Rounding)</f>
        <v>2</v>
      </c>
      <c r="W48" s="6">
        <f>ROUND(EXP('Random Numbers'!AS47)/2.5*Averages!$J47+(1-'Random Numbers'!AS47^0.5)*VLOOKUP($D48,Averages!$H$113:$K$117,3,0),Proj_Rounding)</f>
        <v>2</v>
      </c>
      <c r="X48" s="6">
        <f>ROUND(EXP('Random Numbers'!AT47)/2.5*Averages!$J47+(1-'Random Numbers'!AT47^0.5)*VLOOKUP($D48,Averages!$H$113:$K$117,3,0),Proj_Rounding)</f>
        <v>2</v>
      </c>
      <c r="Y48" s="6">
        <f>ROUND(EXP('Random Numbers'!AU47)/2.5*Averages!$J47+(1-'Random Numbers'!AU47^0.5)*VLOOKUP($D48,Averages!$H$113:$K$117,3,0),Proj_Rounding)</f>
        <v>2</v>
      </c>
      <c r="Z48" s="6">
        <f>ROUND(EXP('Random Numbers'!AV47)/2.5*Averages!$J47+(1-'Random Numbers'!AV47^0.5)*VLOOKUP($D48,Averages!$H$113:$K$117,3,0),Proj_Rounding)</f>
        <v>2</v>
      </c>
      <c r="AA48" s="6">
        <f>ROUND(EXP('Random Numbers'!AW47)/2.5*Averages!$J47+(1-'Random Numbers'!AW47^0.5)*VLOOKUP($D48,Averages!$H$113:$K$117,3,0),Proj_Rounding)</f>
        <v>2</v>
      </c>
      <c r="AB48" s="6">
        <f>ROUND(EXP('Random Numbers'!AX47)/2.5*Averages!$J47+(1-'Random Numbers'!AX47^0.5)*VLOOKUP($D48,Averages!$H$113:$K$117,3,0),Proj_Rounding)</f>
        <v>3</v>
      </c>
      <c r="AC48" s="49">
        <f>ROUND(EXP('Random Numbers'!AY47)/2.5*Averages!$J47+(1-'Random Numbers'!AY47^0.5)*VLOOKUP($D48,Averages!$H$113:$K$117,3,0),Proj_Rounding)</f>
        <v>2</v>
      </c>
      <c r="AD48" s="69">
        <f t="shared" si="0"/>
        <v>59</v>
      </c>
    </row>
    <row r="49" spans="2:30" ht="15" customHeight="1" x14ac:dyDescent="0.35">
      <c r="B49" s="32" t="s">
        <v>26</v>
      </c>
      <c r="C49" s="51" t="s">
        <v>77</v>
      </c>
      <c r="D49" s="6" t="s">
        <v>8</v>
      </c>
      <c r="E49" s="6">
        <f>ROUND(EXP('Random Numbers'!AA48)/2.5*Averages!$J48+(1-'Random Numbers'!AA48^0.5)*VLOOKUP($D49,Averages!$H$113:$K$117,3,0),Proj_Rounding)</f>
        <v>3</v>
      </c>
      <c r="F49" s="6">
        <f>ROUND(EXP('Random Numbers'!AB48)/2.5*Averages!$J48+(1-'Random Numbers'!AB48^0.5)*VLOOKUP($D49,Averages!$H$113:$K$117,3,0),Proj_Rounding)</f>
        <v>3</v>
      </c>
      <c r="G49" s="6">
        <f>ROUND(EXP('Random Numbers'!AC48)/2.5*Averages!$J48+(1-'Random Numbers'!AC48^0.5)*VLOOKUP($D49,Averages!$H$113:$K$117,3,0),Proj_Rounding)</f>
        <v>3</v>
      </c>
      <c r="H49" s="6">
        <f>ROUND(EXP('Random Numbers'!AD48)/2.5*Averages!$J48+(1-'Random Numbers'!AD48^0.5)*VLOOKUP($D49,Averages!$H$113:$K$117,3,0),Proj_Rounding)</f>
        <v>3</v>
      </c>
      <c r="I49" s="6">
        <f>ROUND(EXP('Random Numbers'!AE48)/2.5*Averages!$J48+(1-'Random Numbers'!AE48^0.5)*VLOOKUP($D49,Averages!$H$113:$K$117,3,0),Proj_Rounding)</f>
        <v>3</v>
      </c>
      <c r="J49" s="6">
        <f>ROUND(EXP('Random Numbers'!AF48)/2.5*Averages!$J48+(1-'Random Numbers'!AF48^0.5)*VLOOKUP($D49,Averages!$H$113:$K$117,3,0),Proj_Rounding)</f>
        <v>3</v>
      </c>
      <c r="K49" s="6">
        <f>ROUND(EXP('Random Numbers'!AG48)/2.5*Averages!$J48+(1-'Random Numbers'!AG48^0.5)*VLOOKUP($D49,Averages!$H$113:$K$117,3,0),Proj_Rounding)</f>
        <v>3</v>
      </c>
      <c r="L49" s="6">
        <f>ROUND(EXP('Random Numbers'!AH48)/2.5*Averages!$J48+(1-'Random Numbers'!AH48^0.5)*VLOOKUP($D49,Averages!$H$113:$K$117,3,0),Proj_Rounding)</f>
        <v>3</v>
      </c>
      <c r="M49" s="6">
        <f>ROUND(EXP('Random Numbers'!AI48)/2.5*Averages!$J48+(1-'Random Numbers'!AI48^0.5)*VLOOKUP($D49,Averages!$H$113:$K$117,3,0),Proj_Rounding)</f>
        <v>3</v>
      </c>
      <c r="N49" s="6">
        <f>ROUND(EXP('Random Numbers'!AJ48)/2.5*Averages!$J48+(1-'Random Numbers'!AJ48^0.5)*VLOOKUP($D49,Averages!$H$113:$K$117,3,0),Proj_Rounding)</f>
        <v>3</v>
      </c>
      <c r="O49" s="6">
        <f>ROUND(EXP('Random Numbers'!AK48)/2.5*Averages!$J48+(1-'Random Numbers'!AK48^0.5)*VLOOKUP($D49,Averages!$H$113:$K$117,3,0),Proj_Rounding)</f>
        <v>3</v>
      </c>
      <c r="P49" s="6">
        <f>ROUND(EXP('Random Numbers'!AL48)/2.5*Averages!$J48+(1-'Random Numbers'!AL48^0.5)*VLOOKUP($D49,Averages!$H$113:$K$117,3,0),Proj_Rounding)</f>
        <v>3</v>
      </c>
      <c r="Q49" s="6">
        <f>ROUND(EXP('Random Numbers'!AM48)/2.5*Averages!$J48+(1-'Random Numbers'!AM48^0.5)*VLOOKUP($D49,Averages!$H$113:$K$117,3,0),Proj_Rounding)</f>
        <v>3</v>
      </c>
      <c r="R49" s="6">
        <f>ROUND(EXP('Random Numbers'!AN48)/2.5*Averages!$J48+(1-'Random Numbers'!AN48^0.5)*VLOOKUP($D49,Averages!$H$113:$K$117,3,0),Proj_Rounding)</f>
        <v>3</v>
      </c>
      <c r="S49" s="6">
        <f>ROUND(EXP('Random Numbers'!AO48)/2.5*Averages!$J48+(1-'Random Numbers'!AO48^0.5)*VLOOKUP($D49,Averages!$H$113:$K$117,3,0),Proj_Rounding)</f>
        <v>3</v>
      </c>
      <c r="T49" s="6">
        <f>ROUND(EXP('Random Numbers'!AP48)/2.5*Averages!$J48+(1-'Random Numbers'!AP48^0.5)*VLOOKUP($D49,Averages!$H$113:$K$117,3,0),Proj_Rounding)</f>
        <v>3</v>
      </c>
      <c r="U49" s="6">
        <f>ROUND(EXP('Random Numbers'!AQ48)/2.5*Averages!$J48+(1-'Random Numbers'!AQ48^0.5)*VLOOKUP($D49,Averages!$H$113:$K$117,3,0),Proj_Rounding)</f>
        <v>3</v>
      </c>
      <c r="V49" s="6">
        <f>ROUND(EXP('Random Numbers'!AR48)/2.5*Averages!$J48+(1-'Random Numbers'!AR48^0.5)*VLOOKUP($D49,Averages!$H$113:$K$117,3,0),Proj_Rounding)</f>
        <v>3</v>
      </c>
      <c r="W49" s="6">
        <f>ROUND(EXP('Random Numbers'!AS48)/2.5*Averages!$J48+(1-'Random Numbers'!AS48^0.5)*VLOOKUP($D49,Averages!$H$113:$K$117,3,0),Proj_Rounding)</f>
        <v>3</v>
      </c>
      <c r="X49" s="6">
        <f>ROUND(EXP('Random Numbers'!AT48)/2.5*Averages!$J48+(1-'Random Numbers'!AT48^0.5)*VLOOKUP($D49,Averages!$H$113:$K$117,3,0),Proj_Rounding)</f>
        <v>3</v>
      </c>
      <c r="Y49" s="6">
        <f>ROUND(EXP('Random Numbers'!AU48)/2.5*Averages!$J48+(1-'Random Numbers'!AU48^0.5)*VLOOKUP($D49,Averages!$H$113:$K$117,3,0),Proj_Rounding)</f>
        <v>3</v>
      </c>
      <c r="Z49" s="6">
        <f>ROUND(EXP('Random Numbers'!AV48)/2.5*Averages!$J48+(1-'Random Numbers'!AV48^0.5)*VLOOKUP($D49,Averages!$H$113:$K$117,3,0),Proj_Rounding)</f>
        <v>3</v>
      </c>
      <c r="AA49" s="6">
        <f>ROUND(EXP('Random Numbers'!AW48)/2.5*Averages!$J48+(1-'Random Numbers'!AW48^0.5)*VLOOKUP($D49,Averages!$H$113:$K$117,3,0),Proj_Rounding)</f>
        <v>3</v>
      </c>
      <c r="AB49" s="6">
        <f>ROUND(EXP('Random Numbers'!AX48)/2.5*Averages!$J48+(1-'Random Numbers'!AX48^0.5)*VLOOKUP($D49,Averages!$H$113:$K$117,3,0),Proj_Rounding)</f>
        <v>3</v>
      </c>
      <c r="AC49" s="49">
        <f>ROUND(EXP('Random Numbers'!AY48)/2.5*Averages!$J48+(1-'Random Numbers'!AY48^0.5)*VLOOKUP($D49,Averages!$H$113:$K$117,3,0),Proj_Rounding)</f>
        <v>3</v>
      </c>
      <c r="AD49" s="69">
        <f t="shared" si="0"/>
        <v>75</v>
      </c>
    </row>
    <row r="50" spans="2:30" ht="15" customHeight="1" x14ac:dyDescent="0.35">
      <c r="B50" s="32" t="s">
        <v>26</v>
      </c>
      <c r="C50" s="51" t="s">
        <v>78</v>
      </c>
      <c r="D50" s="6" t="s">
        <v>8</v>
      </c>
      <c r="E50" s="6">
        <f>ROUND(EXP('Random Numbers'!AA49)/2.5*Averages!$J49+(1-'Random Numbers'!AA49^0.5)*VLOOKUP($D50,Averages!$H$113:$K$117,3,0),Proj_Rounding)</f>
        <v>3</v>
      </c>
      <c r="F50" s="6">
        <f>ROUND(EXP('Random Numbers'!AB49)/2.5*Averages!$J49+(1-'Random Numbers'!AB49^0.5)*VLOOKUP($D50,Averages!$H$113:$K$117,3,0),Proj_Rounding)</f>
        <v>3</v>
      </c>
      <c r="G50" s="6">
        <f>ROUND(EXP('Random Numbers'!AC49)/2.5*Averages!$J49+(1-'Random Numbers'!AC49^0.5)*VLOOKUP($D50,Averages!$H$113:$K$117,3,0),Proj_Rounding)</f>
        <v>3</v>
      </c>
      <c r="H50" s="6">
        <f>ROUND(EXP('Random Numbers'!AD49)/2.5*Averages!$J49+(1-'Random Numbers'!AD49^0.5)*VLOOKUP($D50,Averages!$H$113:$K$117,3,0),Proj_Rounding)</f>
        <v>3</v>
      </c>
      <c r="I50" s="6">
        <f>ROUND(EXP('Random Numbers'!AE49)/2.5*Averages!$J49+(1-'Random Numbers'!AE49^0.5)*VLOOKUP($D50,Averages!$H$113:$K$117,3,0),Proj_Rounding)</f>
        <v>3</v>
      </c>
      <c r="J50" s="6">
        <f>ROUND(EXP('Random Numbers'!AF49)/2.5*Averages!$J49+(1-'Random Numbers'!AF49^0.5)*VLOOKUP($D50,Averages!$H$113:$K$117,3,0),Proj_Rounding)</f>
        <v>3</v>
      </c>
      <c r="K50" s="6">
        <f>ROUND(EXP('Random Numbers'!AG49)/2.5*Averages!$J49+(1-'Random Numbers'!AG49^0.5)*VLOOKUP($D50,Averages!$H$113:$K$117,3,0),Proj_Rounding)</f>
        <v>3</v>
      </c>
      <c r="L50" s="6">
        <f>ROUND(EXP('Random Numbers'!AH49)/2.5*Averages!$J49+(1-'Random Numbers'!AH49^0.5)*VLOOKUP($D50,Averages!$H$113:$K$117,3,0),Proj_Rounding)</f>
        <v>3</v>
      </c>
      <c r="M50" s="6">
        <f>ROUND(EXP('Random Numbers'!AI49)/2.5*Averages!$J49+(1-'Random Numbers'!AI49^0.5)*VLOOKUP($D50,Averages!$H$113:$K$117,3,0),Proj_Rounding)</f>
        <v>3</v>
      </c>
      <c r="N50" s="6">
        <f>ROUND(EXP('Random Numbers'!AJ49)/2.5*Averages!$J49+(1-'Random Numbers'!AJ49^0.5)*VLOOKUP($D50,Averages!$H$113:$K$117,3,0),Proj_Rounding)</f>
        <v>3</v>
      </c>
      <c r="O50" s="6">
        <f>ROUND(EXP('Random Numbers'!AK49)/2.5*Averages!$J49+(1-'Random Numbers'!AK49^0.5)*VLOOKUP($D50,Averages!$H$113:$K$117,3,0),Proj_Rounding)</f>
        <v>4</v>
      </c>
      <c r="P50" s="6">
        <f>ROUND(EXP('Random Numbers'!AL49)/2.5*Averages!$J49+(1-'Random Numbers'!AL49^0.5)*VLOOKUP($D50,Averages!$H$113:$K$117,3,0),Proj_Rounding)</f>
        <v>3</v>
      </c>
      <c r="Q50" s="6">
        <f>ROUND(EXP('Random Numbers'!AM49)/2.5*Averages!$J49+(1-'Random Numbers'!AM49^0.5)*VLOOKUP($D50,Averages!$H$113:$K$117,3,0),Proj_Rounding)</f>
        <v>3</v>
      </c>
      <c r="R50" s="6">
        <f>ROUND(EXP('Random Numbers'!AN49)/2.5*Averages!$J49+(1-'Random Numbers'!AN49^0.5)*VLOOKUP($D50,Averages!$H$113:$K$117,3,0),Proj_Rounding)</f>
        <v>3</v>
      </c>
      <c r="S50" s="6">
        <f>ROUND(EXP('Random Numbers'!AO49)/2.5*Averages!$J49+(1-'Random Numbers'!AO49^0.5)*VLOOKUP($D50,Averages!$H$113:$K$117,3,0),Proj_Rounding)</f>
        <v>3</v>
      </c>
      <c r="T50" s="6">
        <f>ROUND(EXP('Random Numbers'!AP49)/2.5*Averages!$J49+(1-'Random Numbers'!AP49^0.5)*VLOOKUP($D50,Averages!$H$113:$K$117,3,0),Proj_Rounding)</f>
        <v>3</v>
      </c>
      <c r="U50" s="6">
        <f>ROUND(EXP('Random Numbers'!AQ49)/2.5*Averages!$J49+(1-'Random Numbers'!AQ49^0.5)*VLOOKUP($D50,Averages!$H$113:$K$117,3,0),Proj_Rounding)</f>
        <v>3</v>
      </c>
      <c r="V50" s="6">
        <f>ROUND(EXP('Random Numbers'!AR49)/2.5*Averages!$J49+(1-'Random Numbers'!AR49^0.5)*VLOOKUP($D50,Averages!$H$113:$K$117,3,0),Proj_Rounding)</f>
        <v>3</v>
      </c>
      <c r="W50" s="6">
        <f>ROUND(EXP('Random Numbers'!AS49)/2.5*Averages!$J49+(1-'Random Numbers'!AS49^0.5)*VLOOKUP($D50,Averages!$H$113:$K$117,3,0),Proj_Rounding)</f>
        <v>3</v>
      </c>
      <c r="X50" s="6">
        <f>ROUND(EXP('Random Numbers'!AT49)/2.5*Averages!$J49+(1-'Random Numbers'!AT49^0.5)*VLOOKUP($D50,Averages!$H$113:$K$117,3,0),Proj_Rounding)</f>
        <v>3</v>
      </c>
      <c r="Y50" s="6">
        <f>ROUND(EXP('Random Numbers'!AU49)/2.5*Averages!$J49+(1-'Random Numbers'!AU49^0.5)*VLOOKUP($D50,Averages!$H$113:$K$117,3,0),Proj_Rounding)</f>
        <v>3</v>
      </c>
      <c r="Z50" s="6">
        <f>ROUND(EXP('Random Numbers'!AV49)/2.5*Averages!$J49+(1-'Random Numbers'!AV49^0.5)*VLOOKUP($D50,Averages!$H$113:$K$117,3,0),Proj_Rounding)</f>
        <v>3</v>
      </c>
      <c r="AA50" s="6">
        <f>ROUND(EXP('Random Numbers'!AW49)/2.5*Averages!$J49+(1-'Random Numbers'!AW49^0.5)*VLOOKUP($D50,Averages!$H$113:$K$117,3,0),Proj_Rounding)</f>
        <v>3</v>
      </c>
      <c r="AB50" s="6">
        <f>ROUND(EXP('Random Numbers'!AX49)/2.5*Averages!$J49+(1-'Random Numbers'!AX49^0.5)*VLOOKUP($D50,Averages!$H$113:$K$117,3,0),Proj_Rounding)</f>
        <v>3</v>
      </c>
      <c r="AC50" s="49">
        <f>ROUND(EXP('Random Numbers'!AY49)/2.5*Averages!$J49+(1-'Random Numbers'!AY49^0.5)*VLOOKUP($D50,Averages!$H$113:$K$117,3,0),Proj_Rounding)</f>
        <v>3</v>
      </c>
      <c r="AD50" s="69">
        <f t="shared" si="0"/>
        <v>76</v>
      </c>
    </row>
    <row r="51" spans="2:30" ht="15" customHeight="1" x14ac:dyDescent="0.35">
      <c r="B51" s="32" t="s">
        <v>26</v>
      </c>
      <c r="C51" s="51" t="s">
        <v>79</v>
      </c>
      <c r="D51" s="6" t="s">
        <v>8</v>
      </c>
      <c r="E51" s="6">
        <f>ROUND(EXP('Random Numbers'!AA50)/2.5*Averages!$J50+(1-'Random Numbers'!AA50^0.5)*VLOOKUP($D51,Averages!$H$113:$K$117,3,0),Proj_Rounding)</f>
        <v>2</v>
      </c>
      <c r="F51" s="6">
        <f>ROUND(EXP('Random Numbers'!AB50)/2.5*Averages!$J50+(1-'Random Numbers'!AB50^0.5)*VLOOKUP($D51,Averages!$H$113:$K$117,3,0),Proj_Rounding)</f>
        <v>2</v>
      </c>
      <c r="G51" s="6">
        <f>ROUND(EXP('Random Numbers'!AC50)/2.5*Averages!$J50+(1-'Random Numbers'!AC50^0.5)*VLOOKUP($D51,Averages!$H$113:$K$117,3,0),Proj_Rounding)</f>
        <v>2</v>
      </c>
      <c r="H51" s="6">
        <f>ROUND(EXP('Random Numbers'!AD50)/2.5*Averages!$J50+(1-'Random Numbers'!AD50^0.5)*VLOOKUP($D51,Averages!$H$113:$K$117,3,0),Proj_Rounding)</f>
        <v>2</v>
      </c>
      <c r="I51" s="6">
        <f>ROUND(EXP('Random Numbers'!AE50)/2.5*Averages!$J50+(1-'Random Numbers'!AE50^0.5)*VLOOKUP($D51,Averages!$H$113:$K$117,3,0),Proj_Rounding)</f>
        <v>2</v>
      </c>
      <c r="J51" s="6">
        <f>ROUND(EXP('Random Numbers'!AF50)/2.5*Averages!$J50+(1-'Random Numbers'!AF50^0.5)*VLOOKUP($D51,Averages!$H$113:$K$117,3,0),Proj_Rounding)</f>
        <v>2</v>
      </c>
      <c r="K51" s="6">
        <f>ROUND(EXP('Random Numbers'!AG50)/2.5*Averages!$J50+(1-'Random Numbers'!AG50^0.5)*VLOOKUP($D51,Averages!$H$113:$K$117,3,0),Proj_Rounding)</f>
        <v>2</v>
      </c>
      <c r="L51" s="6">
        <f>ROUND(EXP('Random Numbers'!AH50)/2.5*Averages!$J50+(1-'Random Numbers'!AH50^0.5)*VLOOKUP($D51,Averages!$H$113:$K$117,3,0),Proj_Rounding)</f>
        <v>2</v>
      </c>
      <c r="M51" s="6">
        <f>ROUND(EXP('Random Numbers'!AI50)/2.5*Averages!$J50+(1-'Random Numbers'!AI50^0.5)*VLOOKUP($D51,Averages!$H$113:$K$117,3,0),Proj_Rounding)</f>
        <v>2</v>
      </c>
      <c r="N51" s="6">
        <f>ROUND(EXP('Random Numbers'!AJ50)/2.5*Averages!$J50+(1-'Random Numbers'!AJ50^0.5)*VLOOKUP($D51,Averages!$H$113:$K$117,3,0),Proj_Rounding)</f>
        <v>2</v>
      </c>
      <c r="O51" s="6">
        <f>ROUND(EXP('Random Numbers'!AK50)/2.5*Averages!$J50+(1-'Random Numbers'!AK50^0.5)*VLOOKUP($D51,Averages!$H$113:$K$117,3,0),Proj_Rounding)</f>
        <v>2</v>
      </c>
      <c r="P51" s="6">
        <f>ROUND(EXP('Random Numbers'!AL50)/2.5*Averages!$J50+(1-'Random Numbers'!AL50^0.5)*VLOOKUP($D51,Averages!$H$113:$K$117,3,0),Proj_Rounding)</f>
        <v>2</v>
      </c>
      <c r="Q51" s="6">
        <f>ROUND(EXP('Random Numbers'!AM50)/2.5*Averages!$J50+(1-'Random Numbers'!AM50^0.5)*VLOOKUP($D51,Averages!$H$113:$K$117,3,0),Proj_Rounding)</f>
        <v>2</v>
      </c>
      <c r="R51" s="6">
        <f>ROUND(EXP('Random Numbers'!AN50)/2.5*Averages!$J50+(1-'Random Numbers'!AN50^0.5)*VLOOKUP($D51,Averages!$H$113:$K$117,3,0),Proj_Rounding)</f>
        <v>2</v>
      </c>
      <c r="S51" s="6">
        <f>ROUND(EXP('Random Numbers'!AO50)/2.5*Averages!$J50+(1-'Random Numbers'!AO50^0.5)*VLOOKUP($D51,Averages!$H$113:$K$117,3,0),Proj_Rounding)</f>
        <v>2</v>
      </c>
      <c r="T51" s="6">
        <f>ROUND(EXP('Random Numbers'!AP50)/2.5*Averages!$J50+(1-'Random Numbers'!AP50^0.5)*VLOOKUP($D51,Averages!$H$113:$K$117,3,0),Proj_Rounding)</f>
        <v>2</v>
      </c>
      <c r="U51" s="6">
        <f>ROUND(EXP('Random Numbers'!AQ50)/2.5*Averages!$J50+(1-'Random Numbers'!AQ50^0.5)*VLOOKUP($D51,Averages!$H$113:$K$117,3,0),Proj_Rounding)</f>
        <v>2</v>
      </c>
      <c r="V51" s="6">
        <f>ROUND(EXP('Random Numbers'!AR50)/2.5*Averages!$J50+(1-'Random Numbers'!AR50^0.5)*VLOOKUP($D51,Averages!$H$113:$K$117,3,0),Proj_Rounding)</f>
        <v>2</v>
      </c>
      <c r="W51" s="6">
        <f>ROUND(EXP('Random Numbers'!AS50)/2.5*Averages!$J50+(1-'Random Numbers'!AS50^0.5)*VLOOKUP($D51,Averages!$H$113:$K$117,3,0),Proj_Rounding)</f>
        <v>2</v>
      </c>
      <c r="X51" s="6">
        <f>ROUND(EXP('Random Numbers'!AT50)/2.5*Averages!$J50+(1-'Random Numbers'!AT50^0.5)*VLOOKUP($D51,Averages!$H$113:$K$117,3,0),Proj_Rounding)</f>
        <v>2</v>
      </c>
      <c r="Y51" s="6">
        <f>ROUND(EXP('Random Numbers'!AU50)/2.5*Averages!$J50+(1-'Random Numbers'!AU50^0.5)*VLOOKUP($D51,Averages!$H$113:$K$117,3,0),Proj_Rounding)</f>
        <v>2</v>
      </c>
      <c r="Z51" s="6">
        <f>ROUND(EXP('Random Numbers'!AV50)/2.5*Averages!$J50+(1-'Random Numbers'!AV50^0.5)*VLOOKUP($D51,Averages!$H$113:$K$117,3,0),Proj_Rounding)</f>
        <v>2</v>
      </c>
      <c r="AA51" s="6">
        <f>ROUND(EXP('Random Numbers'!AW50)/2.5*Averages!$J50+(1-'Random Numbers'!AW50^0.5)*VLOOKUP($D51,Averages!$H$113:$K$117,3,0),Proj_Rounding)</f>
        <v>2</v>
      </c>
      <c r="AB51" s="6">
        <f>ROUND(EXP('Random Numbers'!AX50)/2.5*Averages!$J50+(1-'Random Numbers'!AX50^0.5)*VLOOKUP($D51,Averages!$H$113:$K$117,3,0),Proj_Rounding)</f>
        <v>2</v>
      </c>
      <c r="AC51" s="49">
        <f>ROUND(EXP('Random Numbers'!AY50)/2.5*Averages!$J50+(1-'Random Numbers'!AY50^0.5)*VLOOKUP($D51,Averages!$H$113:$K$117,3,0),Proj_Rounding)</f>
        <v>2</v>
      </c>
      <c r="AD51" s="69">
        <f t="shared" si="0"/>
        <v>50</v>
      </c>
    </row>
    <row r="52" spans="2:30" ht="15" customHeight="1" x14ac:dyDescent="0.35">
      <c r="B52" s="32" t="s">
        <v>26</v>
      </c>
      <c r="C52" s="51" t="s">
        <v>80</v>
      </c>
      <c r="D52" s="6" t="s">
        <v>9</v>
      </c>
      <c r="E52" s="6">
        <f>ROUND(EXP('Random Numbers'!AA51)/2.5*Averages!$J51+(1-'Random Numbers'!AA51^0.5)*VLOOKUP($D52,Averages!$H$113:$K$117,3,0),Proj_Rounding)</f>
        <v>0</v>
      </c>
      <c r="F52" s="6">
        <f>ROUND(EXP('Random Numbers'!AB51)/2.5*Averages!$J51+(1-'Random Numbers'!AB51^0.5)*VLOOKUP($D52,Averages!$H$113:$K$117,3,0),Proj_Rounding)</f>
        <v>0</v>
      </c>
      <c r="G52" s="6">
        <f>ROUND(EXP('Random Numbers'!AC51)/2.5*Averages!$J51+(1-'Random Numbers'!AC51^0.5)*VLOOKUP($D52,Averages!$H$113:$K$117,3,0),Proj_Rounding)</f>
        <v>0</v>
      </c>
      <c r="H52" s="6">
        <f>ROUND(EXP('Random Numbers'!AD51)/2.5*Averages!$J51+(1-'Random Numbers'!AD51^0.5)*VLOOKUP($D52,Averages!$H$113:$K$117,3,0),Proj_Rounding)</f>
        <v>0</v>
      </c>
      <c r="I52" s="6">
        <f>ROUND(EXP('Random Numbers'!AE51)/2.5*Averages!$J51+(1-'Random Numbers'!AE51^0.5)*VLOOKUP($D52,Averages!$H$113:$K$117,3,0),Proj_Rounding)</f>
        <v>0</v>
      </c>
      <c r="J52" s="6">
        <f>ROUND(EXP('Random Numbers'!AF51)/2.5*Averages!$J51+(1-'Random Numbers'!AF51^0.5)*VLOOKUP($D52,Averages!$H$113:$K$117,3,0),Proj_Rounding)</f>
        <v>0</v>
      </c>
      <c r="K52" s="6">
        <f>ROUND(EXP('Random Numbers'!AG51)/2.5*Averages!$J51+(1-'Random Numbers'!AG51^0.5)*VLOOKUP($D52,Averages!$H$113:$K$117,3,0),Proj_Rounding)</f>
        <v>0</v>
      </c>
      <c r="L52" s="6">
        <f>ROUND(EXP('Random Numbers'!AH51)/2.5*Averages!$J51+(1-'Random Numbers'!AH51^0.5)*VLOOKUP($D52,Averages!$H$113:$K$117,3,0),Proj_Rounding)</f>
        <v>0</v>
      </c>
      <c r="M52" s="6">
        <f>ROUND(EXP('Random Numbers'!AI51)/2.5*Averages!$J51+(1-'Random Numbers'!AI51^0.5)*VLOOKUP($D52,Averages!$H$113:$K$117,3,0),Proj_Rounding)</f>
        <v>0</v>
      </c>
      <c r="N52" s="6">
        <f>ROUND(EXP('Random Numbers'!AJ51)/2.5*Averages!$J51+(1-'Random Numbers'!AJ51^0.5)*VLOOKUP($D52,Averages!$H$113:$K$117,3,0),Proj_Rounding)</f>
        <v>0</v>
      </c>
      <c r="O52" s="6">
        <f>ROUND(EXP('Random Numbers'!AK51)/2.5*Averages!$J51+(1-'Random Numbers'!AK51^0.5)*VLOOKUP($D52,Averages!$H$113:$K$117,3,0),Proj_Rounding)</f>
        <v>0</v>
      </c>
      <c r="P52" s="6">
        <f>ROUND(EXP('Random Numbers'!AL51)/2.5*Averages!$J51+(1-'Random Numbers'!AL51^0.5)*VLOOKUP($D52,Averages!$H$113:$K$117,3,0),Proj_Rounding)</f>
        <v>0</v>
      </c>
      <c r="Q52" s="6">
        <f>ROUND(EXP('Random Numbers'!AM51)/2.5*Averages!$J51+(1-'Random Numbers'!AM51^0.5)*VLOOKUP($D52,Averages!$H$113:$K$117,3,0),Proj_Rounding)</f>
        <v>0</v>
      </c>
      <c r="R52" s="6">
        <f>ROUND(EXP('Random Numbers'!AN51)/2.5*Averages!$J51+(1-'Random Numbers'!AN51^0.5)*VLOOKUP($D52,Averages!$H$113:$K$117,3,0),Proj_Rounding)</f>
        <v>0</v>
      </c>
      <c r="S52" s="6">
        <f>ROUND(EXP('Random Numbers'!AO51)/2.5*Averages!$J51+(1-'Random Numbers'!AO51^0.5)*VLOOKUP($D52,Averages!$H$113:$K$117,3,0),Proj_Rounding)</f>
        <v>0</v>
      </c>
      <c r="T52" s="6">
        <f>ROUND(EXP('Random Numbers'!AP51)/2.5*Averages!$J51+(1-'Random Numbers'!AP51^0.5)*VLOOKUP($D52,Averages!$H$113:$K$117,3,0),Proj_Rounding)</f>
        <v>0</v>
      </c>
      <c r="U52" s="6">
        <f>ROUND(EXP('Random Numbers'!AQ51)/2.5*Averages!$J51+(1-'Random Numbers'!AQ51^0.5)*VLOOKUP($D52,Averages!$H$113:$K$117,3,0),Proj_Rounding)</f>
        <v>0</v>
      </c>
      <c r="V52" s="6">
        <f>ROUND(EXP('Random Numbers'!AR51)/2.5*Averages!$J51+(1-'Random Numbers'!AR51^0.5)*VLOOKUP($D52,Averages!$H$113:$K$117,3,0),Proj_Rounding)</f>
        <v>0</v>
      </c>
      <c r="W52" s="6">
        <f>ROUND(EXP('Random Numbers'!AS51)/2.5*Averages!$J51+(1-'Random Numbers'!AS51^0.5)*VLOOKUP($D52,Averages!$H$113:$K$117,3,0),Proj_Rounding)</f>
        <v>0</v>
      </c>
      <c r="X52" s="6">
        <f>ROUND(EXP('Random Numbers'!AT51)/2.5*Averages!$J51+(1-'Random Numbers'!AT51^0.5)*VLOOKUP($D52,Averages!$H$113:$K$117,3,0),Proj_Rounding)</f>
        <v>0</v>
      </c>
      <c r="Y52" s="6">
        <f>ROUND(EXP('Random Numbers'!AU51)/2.5*Averages!$J51+(1-'Random Numbers'!AU51^0.5)*VLOOKUP($D52,Averages!$H$113:$K$117,3,0),Proj_Rounding)</f>
        <v>0</v>
      </c>
      <c r="Z52" s="6">
        <f>ROUND(EXP('Random Numbers'!AV51)/2.5*Averages!$J51+(1-'Random Numbers'!AV51^0.5)*VLOOKUP($D52,Averages!$H$113:$K$117,3,0),Proj_Rounding)</f>
        <v>0</v>
      </c>
      <c r="AA52" s="6">
        <f>ROUND(EXP('Random Numbers'!AW51)/2.5*Averages!$J51+(1-'Random Numbers'!AW51^0.5)*VLOOKUP($D52,Averages!$H$113:$K$117,3,0),Proj_Rounding)</f>
        <v>0</v>
      </c>
      <c r="AB52" s="6">
        <f>ROUND(EXP('Random Numbers'!AX51)/2.5*Averages!$J51+(1-'Random Numbers'!AX51^0.5)*VLOOKUP($D52,Averages!$H$113:$K$117,3,0),Proj_Rounding)</f>
        <v>0</v>
      </c>
      <c r="AC52" s="49">
        <f>ROUND(EXP('Random Numbers'!AY51)/2.5*Averages!$J51+(1-'Random Numbers'!AY51^0.5)*VLOOKUP($D52,Averages!$H$113:$K$117,3,0),Proj_Rounding)</f>
        <v>0</v>
      </c>
      <c r="AD52" s="69">
        <f t="shared" si="0"/>
        <v>0</v>
      </c>
    </row>
    <row r="53" spans="2:30" ht="15" customHeight="1" x14ac:dyDescent="0.35">
      <c r="B53" s="32" t="s">
        <v>26</v>
      </c>
      <c r="C53" s="51" t="s">
        <v>81</v>
      </c>
      <c r="D53" s="6" t="s">
        <v>9</v>
      </c>
      <c r="E53" s="6">
        <f>ROUND(EXP('Random Numbers'!AA52)/2.5*Averages!$J52+(1-'Random Numbers'!AA52^0.5)*VLOOKUP($D53,Averages!$H$113:$K$117,3,0),Proj_Rounding)</f>
        <v>1</v>
      </c>
      <c r="F53" s="6">
        <f>ROUND(EXP('Random Numbers'!AB52)/2.5*Averages!$J52+(1-'Random Numbers'!AB52^0.5)*VLOOKUP($D53,Averages!$H$113:$K$117,3,0),Proj_Rounding)</f>
        <v>1</v>
      </c>
      <c r="G53" s="6">
        <f>ROUND(EXP('Random Numbers'!AC52)/2.5*Averages!$J52+(1-'Random Numbers'!AC52^0.5)*VLOOKUP($D53,Averages!$H$113:$K$117,3,0),Proj_Rounding)</f>
        <v>1</v>
      </c>
      <c r="H53" s="6">
        <f>ROUND(EXP('Random Numbers'!AD52)/2.5*Averages!$J52+(1-'Random Numbers'!AD52^0.5)*VLOOKUP($D53,Averages!$H$113:$K$117,3,0),Proj_Rounding)</f>
        <v>1</v>
      </c>
      <c r="I53" s="6">
        <f>ROUND(EXP('Random Numbers'!AE52)/2.5*Averages!$J52+(1-'Random Numbers'!AE52^0.5)*VLOOKUP($D53,Averages!$H$113:$K$117,3,0),Proj_Rounding)</f>
        <v>1</v>
      </c>
      <c r="J53" s="6">
        <f>ROUND(EXP('Random Numbers'!AF52)/2.5*Averages!$J52+(1-'Random Numbers'!AF52^0.5)*VLOOKUP($D53,Averages!$H$113:$K$117,3,0),Proj_Rounding)</f>
        <v>1</v>
      </c>
      <c r="K53" s="6">
        <f>ROUND(EXP('Random Numbers'!AG52)/2.5*Averages!$J52+(1-'Random Numbers'!AG52^0.5)*VLOOKUP($D53,Averages!$H$113:$K$117,3,0),Proj_Rounding)</f>
        <v>1</v>
      </c>
      <c r="L53" s="6">
        <f>ROUND(EXP('Random Numbers'!AH52)/2.5*Averages!$J52+(1-'Random Numbers'!AH52^0.5)*VLOOKUP($D53,Averages!$H$113:$K$117,3,0),Proj_Rounding)</f>
        <v>1</v>
      </c>
      <c r="M53" s="6">
        <f>ROUND(EXP('Random Numbers'!AI52)/2.5*Averages!$J52+(1-'Random Numbers'!AI52^0.5)*VLOOKUP($D53,Averages!$H$113:$K$117,3,0),Proj_Rounding)</f>
        <v>1</v>
      </c>
      <c r="N53" s="6">
        <f>ROUND(EXP('Random Numbers'!AJ52)/2.5*Averages!$J52+(1-'Random Numbers'!AJ52^0.5)*VLOOKUP($D53,Averages!$H$113:$K$117,3,0),Proj_Rounding)</f>
        <v>1</v>
      </c>
      <c r="O53" s="6">
        <f>ROUND(EXP('Random Numbers'!AK52)/2.5*Averages!$J52+(1-'Random Numbers'!AK52^0.5)*VLOOKUP($D53,Averages!$H$113:$K$117,3,0),Proj_Rounding)</f>
        <v>1</v>
      </c>
      <c r="P53" s="6">
        <f>ROUND(EXP('Random Numbers'!AL52)/2.5*Averages!$J52+(1-'Random Numbers'!AL52^0.5)*VLOOKUP($D53,Averages!$H$113:$K$117,3,0),Proj_Rounding)</f>
        <v>1</v>
      </c>
      <c r="Q53" s="6">
        <f>ROUND(EXP('Random Numbers'!AM52)/2.5*Averages!$J52+(1-'Random Numbers'!AM52^0.5)*VLOOKUP($D53,Averages!$H$113:$K$117,3,0),Proj_Rounding)</f>
        <v>1</v>
      </c>
      <c r="R53" s="6">
        <f>ROUND(EXP('Random Numbers'!AN52)/2.5*Averages!$J52+(1-'Random Numbers'!AN52^0.5)*VLOOKUP($D53,Averages!$H$113:$K$117,3,0),Proj_Rounding)</f>
        <v>1</v>
      </c>
      <c r="S53" s="6">
        <f>ROUND(EXP('Random Numbers'!AO52)/2.5*Averages!$J52+(1-'Random Numbers'!AO52^0.5)*VLOOKUP($D53,Averages!$H$113:$K$117,3,0),Proj_Rounding)</f>
        <v>1</v>
      </c>
      <c r="T53" s="6">
        <f>ROUND(EXP('Random Numbers'!AP52)/2.5*Averages!$J52+(1-'Random Numbers'!AP52^0.5)*VLOOKUP($D53,Averages!$H$113:$K$117,3,0),Proj_Rounding)</f>
        <v>1</v>
      </c>
      <c r="U53" s="6">
        <f>ROUND(EXP('Random Numbers'!AQ52)/2.5*Averages!$J52+(1-'Random Numbers'!AQ52^0.5)*VLOOKUP($D53,Averages!$H$113:$K$117,3,0),Proj_Rounding)</f>
        <v>1</v>
      </c>
      <c r="V53" s="6">
        <f>ROUND(EXP('Random Numbers'!AR52)/2.5*Averages!$J52+(1-'Random Numbers'!AR52^0.5)*VLOOKUP($D53,Averages!$H$113:$K$117,3,0),Proj_Rounding)</f>
        <v>1</v>
      </c>
      <c r="W53" s="6">
        <f>ROUND(EXP('Random Numbers'!AS52)/2.5*Averages!$J52+(1-'Random Numbers'!AS52^0.5)*VLOOKUP($D53,Averages!$H$113:$K$117,3,0),Proj_Rounding)</f>
        <v>1</v>
      </c>
      <c r="X53" s="6">
        <f>ROUND(EXP('Random Numbers'!AT52)/2.5*Averages!$J52+(1-'Random Numbers'!AT52^0.5)*VLOOKUP($D53,Averages!$H$113:$K$117,3,0),Proj_Rounding)</f>
        <v>1</v>
      </c>
      <c r="Y53" s="6">
        <f>ROUND(EXP('Random Numbers'!AU52)/2.5*Averages!$J52+(1-'Random Numbers'!AU52^0.5)*VLOOKUP($D53,Averages!$H$113:$K$117,3,0),Proj_Rounding)</f>
        <v>1</v>
      </c>
      <c r="Z53" s="6">
        <f>ROUND(EXP('Random Numbers'!AV52)/2.5*Averages!$J52+(1-'Random Numbers'!AV52^0.5)*VLOOKUP($D53,Averages!$H$113:$K$117,3,0),Proj_Rounding)</f>
        <v>1</v>
      </c>
      <c r="AA53" s="6">
        <f>ROUND(EXP('Random Numbers'!AW52)/2.5*Averages!$J52+(1-'Random Numbers'!AW52^0.5)*VLOOKUP($D53,Averages!$H$113:$K$117,3,0),Proj_Rounding)</f>
        <v>1</v>
      </c>
      <c r="AB53" s="6">
        <f>ROUND(EXP('Random Numbers'!AX52)/2.5*Averages!$J52+(1-'Random Numbers'!AX52^0.5)*VLOOKUP($D53,Averages!$H$113:$K$117,3,0),Proj_Rounding)</f>
        <v>1</v>
      </c>
      <c r="AC53" s="49">
        <f>ROUND(EXP('Random Numbers'!AY52)/2.5*Averages!$J52+(1-'Random Numbers'!AY52^0.5)*VLOOKUP($D53,Averages!$H$113:$K$117,3,0),Proj_Rounding)</f>
        <v>1</v>
      </c>
      <c r="AD53" s="69">
        <f t="shared" si="0"/>
        <v>25</v>
      </c>
    </row>
    <row r="54" spans="2:30" ht="15" customHeight="1" x14ac:dyDescent="0.35">
      <c r="B54" s="32" t="s">
        <v>26</v>
      </c>
      <c r="C54" s="51" t="s">
        <v>82</v>
      </c>
      <c r="D54" s="6" t="s">
        <v>9</v>
      </c>
      <c r="E54" s="6">
        <f>ROUND(EXP('Random Numbers'!AA53)/2.5*Averages!$J53+(1-'Random Numbers'!AA53^0.5)*VLOOKUP($D54,Averages!$H$113:$K$117,3,0),Proj_Rounding)</f>
        <v>0</v>
      </c>
      <c r="F54" s="6">
        <f>ROUND(EXP('Random Numbers'!AB53)/2.5*Averages!$J53+(1-'Random Numbers'!AB53^0.5)*VLOOKUP($D54,Averages!$H$113:$K$117,3,0),Proj_Rounding)</f>
        <v>0</v>
      </c>
      <c r="G54" s="6">
        <f>ROUND(EXP('Random Numbers'!AC53)/2.5*Averages!$J53+(1-'Random Numbers'!AC53^0.5)*VLOOKUP($D54,Averages!$H$113:$K$117,3,0),Proj_Rounding)</f>
        <v>0</v>
      </c>
      <c r="H54" s="6">
        <f>ROUND(EXP('Random Numbers'!AD53)/2.5*Averages!$J53+(1-'Random Numbers'!AD53^0.5)*VLOOKUP($D54,Averages!$H$113:$K$117,3,0),Proj_Rounding)</f>
        <v>0</v>
      </c>
      <c r="I54" s="6">
        <f>ROUND(EXP('Random Numbers'!AE53)/2.5*Averages!$J53+(1-'Random Numbers'!AE53^0.5)*VLOOKUP($D54,Averages!$H$113:$K$117,3,0),Proj_Rounding)</f>
        <v>0</v>
      </c>
      <c r="J54" s="6">
        <f>ROUND(EXP('Random Numbers'!AF53)/2.5*Averages!$J53+(1-'Random Numbers'!AF53^0.5)*VLOOKUP($D54,Averages!$H$113:$K$117,3,0),Proj_Rounding)</f>
        <v>0</v>
      </c>
      <c r="K54" s="6">
        <f>ROUND(EXP('Random Numbers'!AG53)/2.5*Averages!$J53+(1-'Random Numbers'!AG53^0.5)*VLOOKUP($D54,Averages!$H$113:$K$117,3,0),Proj_Rounding)</f>
        <v>0</v>
      </c>
      <c r="L54" s="6">
        <f>ROUND(EXP('Random Numbers'!AH53)/2.5*Averages!$J53+(1-'Random Numbers'!AH53^0.5)*VLOOKUP($D54,Averages!$H$113:$K$117,3,0),Proj_Rounding)</f>
        <v>0</v>
      </c>
      <c r="M54" s="6">
        <f>ROUND(EXP('Random Numbers'!AI53)/2.5*Averages!$J53+(1-'Random Numbers'!AI53^0.5)*VLOOKUP($D54,Averages!$H$113:$K$117,3,0),Proj_Rounding)</f>
        <v>0</v>
      </c>
      <c r="N54" s="6">
        <f>ROUND(EXP('Random Numbers'!AJ53)/2.5*Averages!$J53+(1-'Random Numbers'!AJ53^0.5)*VLOOKUP($D54,Averages!$H$113:$K$117,3,0),Proj_Rounding)</f>
        <v>0</v>
      </c>
      <c r="O54" s="6">
        <f>ROUND(EXP('Random Numbers'!AK53)/2.5*Averages!$J53+(1-'Random Numbers'!AK53^0.5)*VLOOKUP($D54,Averages!$H$113:$K$117,3,0),Proj_Rounding)</f>
        <v>0</v>
      </c>
      <c r="P54" s="6">
        <f>ROUND(EXP('Random Numbers'!AL53)/2.5*Averages!$J53+(1-'Random Numbers'!AL53^0.5)*VLOOKUP($D54,Averages!$H$113:$K$117,3,0),Proj_Rounding)</f>
        <v>0</v>
      </c>
      <c r="Q54" s="6">
        <f>ROUND(EXP('Random Numbers'!AM53)/2.5*Averages!$J53+(1-'Random Numbers'!AM53^0.5)*VLOOKUP($D54,Averages!$H$113:$K$117,3,0),Proj_Rounding)</f>
        <v>0</v>
      </c>
      <c r="R54" s="6">
        <f>ROUND(EXP('Random Numbers'!AN53)/2.5*Averages!$J53+(1-'Random Numbers'!AN53^0.5)*VLOOKUP($D54,Averages!$H$113:$K$117,3,0),Proj_Rounding)</f>
        <v>0</v>
      </c>
      <c r="S54" s="6">
        <f>ROUND(EXP('Random Numbers'!AO53)/2.5*Averages!$J53+(1-'Random Numbers'!AO53^0.5)*VLOOKUP($D54,Averages!$H$113:$K$117,3,0),Proj_Rounding)</f>
        <v>0</v>
      </c>
      <c r="T54" s="6">
        <f>ROUND(EXP('Random Numbers'!AP53)/2.5*Averages!$J53+(1-'Random Numbers'!AP53^0.5)*VLOOKUP($D54,Averages!$H$113:$K$117,3,0),Proj_Rounding)</f>
        <v>0</v>
      </c>
      <c r="U54" s="6">
        <f>ROUND(EXP('Random Numbers'!AQ53)/2.5*Averages!$J53+(1-'Random Numbers'!AQ53^0.5)*VLOOKUP($D54,Averages!$H$113:$K$117,3,0),Proj_Rounding)</f>
        <v>0</v>
      </c>
      <c r="V54" s="6">
        <f>ROUND(EXP('Random Numbers'!AR53)/2.5*Averages!$J53+(1-'Random Numbers'!AR53^0.5)*VLOOKUP($D54,Averages!$H$113:$K$117,3,0),Proj_Rounding)</f>
        <v>0</v>
      </c>
      <c r="W54" s="6">
        <f>ROUND(EXP('Random Numbers'!AS53)/2.5*Averages!$J53+(1-'Random Numbers'!AS53^0.5)*VLOOKUP($D54,Averages!$H$113:$K$117,3,0),Proj_Rounding)</f>
        <v>0</v>
      </c>
      <c r="X54" s="6">
        <f>ROUND(EXP('Random Numbers'!AT53)/2.5*Averages!$J53+(1-'Random Numbers'!AT53^0.5)*VLOOKUP($D54,Averages!$H$113:$K$117,3,0),Proj_Rounding)</f>
        <v>0</v>
      </c>
      <c r="Y54" s="6">
        <f>ROUND(EXP('Random Numbers'!AU53)/2.5*Averages!$J53+(1-'Random Numbers'!AU53^0.5)*VLOOKUP($D54,Averages!$H$113:$K$117,3,0),Proj_Rounding)</f>
        <v>0</v>
      </c>
      <c r="Z54" s="6">
        <f>ROUND(EXP('Random Numbers'!AV53)/2.5*Averages!$J53+(1-'Random Numbers'!AV53^0.5)*VLOOKUP($D54,Averages!$H$113:$K$117,3,0),Proj_Rounding)</f>
        <v>0</v>
      </c>
      <c r="AA54" s="6">
        <f>ROUND(EXP('Random Numbers'!AW53)/2.5*Averages!$J53+(1-'Random Numbers'!AW53^0.5)*VLOOKUP($D54,Averages!$H$113:$K$117,3,0),Proj_Rounding)</f>
        <v>0</v>
      </c>
      <c r="AB54" s="6">
        <f>ROUND(EXP('Random Numbers'!AX53)/2.5*Averages!$J53+(1-'Random Numbers'!AX53^0.5)*VLOOKUP($D54,Averages!$H$113:$K$117,3,0),Proj_Rounding)</f>
        <v>0</v>
      </c>
      <c r="AC54" s="49">
        <f>ROUND(EXP('Random Numbers'!AY53)/2.5*Averages!$J53+(1-'Random Numbers'!AY53^0.5)*VLOOKUP($D54,Averages!$H$113:$K$117,3,0),Proj_Rounding)</f>
        <v>0</v>
      </c>
      <c r="AD54" s="69">
        <f t="shared" si="0"/>
        <v>0</v>
      </c>
    </row>
    <row r="55" spans="2:30" ht="15" customHeight="1" x14ac:dyDescent="0.35">
      <c r="B55" s="32" t="s">
        <v>26</v>
      </c>
      <c r="C55" s="51" t="s">
        <v>83</v>
      </c>
      <c r="D55" s="6" t="s">
        <v>9</v>
      </c>
      <c r="E55" s="6">
        <f>ROUND(EXP('Random Numbers'!AA54)/2.5*Averages!$J54+(1-'Random Numbers'!AA54^0.5)*VLOOKUP($D55,Averages!$H$113:$K$117,3,0),Proj_Rounding)</f>
        <v>0</v>
      </c>
      <c r="F55" s="6">
        <f>ROUND(EXP('Random Numbers'!AB54)/2.5*Averages!$J54+(1-'Random Numbers'!AB54^0.5)*VLOOKUP($D55,Averages!$H$113:$K$117,3,0),Proj_Rounding)</f>
        <v>0</v>
      </c>
      <c r="G55" s="6">
        <f>ROUND(EXP('Random Numbers'!AC54)/2.5*Averages!$J54+(1-'Random Numbers'!AC54^0.5)*VLOOKUP($D55,Averages!$H$113:$K$117,3,0),Proj_Rounding)</f>
        <v>0</v>
      </c>
      <c r="H55" s="6">
        <f>ROUND(EXP('Random Numbers'!AD54)/2.5*Averages!$J54+(1-'Random Numbers'!AD54^0.5)*VLOOKUP($D55,Averages!$H$113:$K$117,3,0),Proj_Rounding)</f>
        <v>0</v>
      </c>
      <c r="I55" s="6">
        <f>ROUND(EXP('Random Numbers'!AE54)/2.5*Averages!$J54+(1-'Random Numbers'!AE54^0.5)*VLOOKUP($D55,Averages!$H$113:$K$117,3,0),Proj_Rounding)</f>
        <v>0</v>
      </c>
      <c r="J55" s="6">
        <f>ROUND(EXP('Random Numbers'!AF54)/2.5*Averages!$J54+(1-'Random Numbers'!AF54^0.5)*VLOOKUP($D55,Averages!$H$113:$K$117,3,0),Proj_Rounding)</f>
        <v>0</v>
      </c>
      <c r="K55" s="6">
        <f>ROUND(EXP('Random Numbers'!AG54)/2.5*Averages!$J54+(1-'Random Numbers'!AG54^0.5)*VLOOKUP($D55,Averages!$H$113:$K$117,3,0),Proj_Rounding)</f>
        <v>0</v>
      </c>
      <c r="L55" s="6">
        <f>ROUND(EXP('Random Numbers'!AH54)/2.5*Averages!$J54+(1-'Random Numbers'!AH54^0.5)*VLOOKUP($D55,Averages!$H$113:$K$117,3,0),Proj_Rounding)</f>
        <v>0</v>
      </c>
      <c r="M55" s="6">
        <f>ROUND(EXP('Random Numbers'!AI54)/2.5*Averages!$J54+(1-'Random Numbers'!AI54^0.5)*VLOOKUP($D55,Averages!$H$113:$K$117,3,0),Proj_Rounding)</f>
        <v>0</v>
      </c>
      <c r="N55" s="6">
        <f>ROUND(EXP('Random Numbers'!AJ54)/2.5*Averages!$J54+(1-'Random Numbers'!AJ54^0.5)*VLOOKUP($D55,Averages!$H$113:$K$117,3,0),Proj_Rounding)</f>
        <v>0</v>
      </c>
      <c r="O55" s="6">
        <f>ROUND(EXP('Random Numbers'!AK54)/2.5*Averages!$J54+(1-'Random Numbers'!AK54^0.5)*VLOOKUP($D55,Averages!$H$113:$K$117,3,0),Proj_Rounding)</f>
        <v>0</v>
      </c>
      <c r="P55" s="6">
        <f>ROUND(EXP('Random Numbers'!AL54)/2.5*Averages!$J54+(1-'Random Numbers'!AL54^0.5)*VLOOKUP($D55,Averages!$H$113:$K$117,3,0),Proj_Rounding)</f>
        <v>0</v>
      </c>
      <c r="Q55" s="6">
        <f>ROUND(EXP('Random Numbers'!AM54)/2.5*Averages!$J54+(1-'Random Numbers'!AM54^0.5)*VLOOKUP($D55,Averages!$H$113:$K$117,3,0),Proj_Rounding)</f>
        <v>0</v>
      </c>
      <c r="R55" s="6">
        <f>ROUND(EXP('Random Numbers'!AN54)/2.5*Averages!$J54+(1-'Random Numbers'!AN54^0.5)*VLOOKUP($D55,Averages!$H$113:$K$117,3,0),Proj_Rounding)</f>
        <v>0</v>
      </c>
      <c r="S55" s="6">
        <f>ROUND(EXP('Random Numbers'!AO54)/2.5*Averages!$J54+(1-'Random Numbers'!AO54^0.5)*VLOOKUP($D55,Averages!$H$113:$K$117,3,0),Proj_Rounding)</f>
        <v>0</v>
      </c>
      <c r="T55" s="6">
        <f>ROUND(EXP('Random Numbers'!AP54)/2.5*Averages!$J54+(1-'Random Numbers'!AP54^0.5)*VLOOKUP($D55,Averages!$H$113:$K$117,3,0),Proj_Rounding)</f>
        <v>0</v>
      </c>
      <c r="U55" s="6">
        <f>ROUND(EXP('Random Numbers'!AQ54)/2.5*Averages!$J54+(1-'Random Numbers'!AQ54^0.5)*VLOOKUP($D55,Averages!$H$113:$K$117,3,0),Proj_Rounding)</f>
        <v>0</v>
      </c>
      <c r="V55" s="6">
        <f>ROUND(EXP('Random Numbers'!AR54)/2.5*Averages!$J54+(1-'Random Numbers'!AR54^0.5)*VLOOKUP($D55,Averages!$H$113:$K$117,3,0),Proj_Rounding)</f>
        <v>0</v>
      </c>
      <c r="W55" s="6">
        <f>ROUND(EXP('Random Numbers'!AS54)/2.5*Averages!$J54+(1-'Random Numbers'!AS54^0.5)*VLOOKUP($D55,Averages!$H$113:$K$117,3,0),Proj_Rounding)</f>
        <v>0</v>
      </c>
      <c r="X55" s="6">
        <f>ROUND(EXP('Random Numbers'!AT54)/2.5*Averages!$J54+(1-'Random Numbers'!AT54^0.5)*VLOOKUP($D55,Averages!$H$113:$K$117,3,0),Proj_Rounding)</f>
        <v>0</v>
      </c>
      <c r="Y55" s="6">
        <f>ROUND(EXP('Random Numbers'!AU54)/2.5*Averages!$J54+(1-'Random Numbers'!AU54^0.5)*VLOOKUP($D55,Averages!$H$113:$K$117,3,0),Proj_Rounding)</f>
        <v>0</v>
      </c>
      <c r="Z55" s="6">
        <f>ROUND(EXP('Random Numbers'!AV54)/2.5*Averages!$J54+(1-'Random Numbers'!AV54^0.5)*VLOOKUP($D55,Averages!$H$113:$K$117,3,0),Proj_Rounding)</f>
        <v>0</v>
      </c>
      <c r="AA55" s="6">
        <f>ROUND(EXP('Random Numbers'!AW54)/2.5*Averages!$J54+(1-'Random Numbers'!AW54^0.5)*VLOOKUP($D55,Averages!$H$113:$K$117,3,0),Proj_Rounding)</f>
        <v>0</v>
      </c>
      <c r="AB55" s="6">
        <f>ROUND(EXP('Random Numbers'!AX54)/2.5*Averages!$J54+(1-'Random Numbers'!AX54^0.5)*VLOOKUP($D55,Averages!$H$113:$K$117,3,0),Proj_Rounding)</f>
        <v>0</v>
      </c>
      <c r="AC55" s="49">
        <f>ROUND(EXP('Random Numbers'!AY54)/2.5*Averages!$J54+(1-'Random Numbers'!AY54^0.5)*VLOOKUP($D55,Averages!$H$113:$K$117,3,0),Proj_Rounding)</f>
        <v>0</v>
      </c>
      <c r="AD55" s="69">
        <f t="shared" si="0"/>
        <v>0</v>
      </c>
    </row>
    <row r="56" spans="2:30" ht="15" customHeight="1" x14ac:dyDescent="0.35">
      <c r="B56" s="32" t="s">
        <v>26</v>
      </c>
      <c r="C56" s="51" t="s">
        <v>84</v>
      </c>
      <c r="D56" s="6" t="s">
        <v>10</v>
      </c>
      <c r="E56" s="6">
        <f>ROUND(EXP('Random Numbers'!AA55)/2.5*Averages!$J55+(1-'Random Numbers'!AA55^0.5)*VLOOKUP($D56,Averages!$H$113:$K$117,3,0),Proj_Rounding)</f>
        <v>2</v>
      </c>
      <c r="F56" s="6">
        <f>ROUND(EXP('Random Numbers'!AB55)/2.5*Averages!$J55+(1-'Random Numbers'!AB55^0.5)*VLOOKUP($D56,Averages!$H$113:$K$117,3,0),Proj_Rounding)</f>
        <v>2</v>
      </c>
      <c r="G56" s="6">
        <f>ROUND(EXP('Random Numbers'!AC55)/2.5*Averages!$J55+(1-'Random Numbers'!AC55^0.5)*VLOOKUP($D56,Averages!$H$113:$K$117,3,0),Proj_Rounding)</f>
        <v>2</v>
      </c>
      <c r="H56" s="6">
        <f>ROUND(EXP('Random Numbers'!AD55)/2.5*Averages!$J55+(1-'Random Numbers'!AD55^0.5)*VLOOKUP($D56,Averages!$H$113:$K$117,3,0),Proj_Rounding)</f>
        <v>2</v>
      </c>
      <c r="I56" s="6">
        <f>ROUND(EXP('Random Numbers'!AE55)/2.5*Averages!$J55+(1-'Random Numbers'!AE55^0.5)*VLOOKUP($D56,Averages!$H$113:$K$117,3,0),Proj_Rounding)</f>
        <v>2</v>
      </c>
      <c r="J56" s="6">
        <f>ROUND(EXP('Random Numbers'!AF55)/2.5*Averages!$J55+(1-'Random Numbers'!AF55^0.5)*VLOOKUP($D56,Averages!$H$113:$K$117,3,0),Proj_Rounding)</f>
        <v>2</v>
      </c>
      <c r="K56" s="6">
        <f>ROUND(EXP('Random Numbers'!AG55)/2.5*Averages!$J55+(1-'Random Numbers'!AG55^0.5)*VLOOKUP($D56,Averages!$H$113:$K$117,3,0),Proj_Rounding)</f>
        <v>2</v>
      </c>
      <c r="L56" s="6">
        <f>ROUND(EXP('Random Numbers'!AH55)/2.5*Averages!$J55+(1-'Random Numbers'!AH55^0.5)*VLOOKUP($D56,Averages!$H$113:$K$117,3,0),Proj_Rounding)</f>
        <v>2</v>
      </c>
      <c r="M56" s="6">
        <f>ROUND(EXP('Random Numbers'!AI55)/2.5*Averages!$J55+(1-'Random Numbers'!AI55^0.5)*VLOOKUP($D56,Averages!$H$113:$K$117,3,0),Proj_Rounding)</f>
        <v>2</v>
      </c>
      <c r="N56" s="6">
        <f>ROUND(EXP('Random Numbers'!AJ55)/2.5*Averages!$J55+(1-'Random Numbers'!AJ55^0.5)*VLOOKUP($D56,Averages!$H$113:$K$117,3,0),Proj_Rounding)</f>
        <v>2</v>
      </c>
      <c r="O56" s="6">
        <f>ROUND(EXP('Random Numbers'!AK55)/2.5*Averages!$J55+(1-'Random Numbers'!AK55^0.5)*VLOOKUP($D56,Averages!$H$113:$K$117,3,0),Proj_Rounding)</f>
        <v>2</v>
      </c>
      <c r="P56" s="6">
        <f>ROUND(EXP('Random Numbers'!AL55)/2.5*Averages!$J55+(1-'Random Numbers'!AL55^0.5)*VLOOKUP($D56,Averages!$H$113:$K$117,3,0),Proj_Rounding)</f>
        <v>2</v>
      </c>
      <c r="Q56" s="6">
        <f>ROUND(EXP('Random Numbers'!AM55)/2.5*Averages!$J55+(1-'Random Numbers'!AM55^0.5)*VLOOKUP($D56,Averages!$H$113:$K$117,3,0),Proj_Rounding)</f>
        <v>2</v>
      </c>
      <c r="R56" s="6">
        <f>ROUND(EXP('Random Numbers'!AN55)/2.5*Averages!$J55+(1-'Random Numbers'!AN55^0.5)*VLOOKUP($D56,Averages!$H$113:$K$117,3,0),Proj_Rounding)</f>
        <v>2</v>
      </c>
      <c r="S56" s="6">
        <f>ROUND(EXP('Random Numbers'!AO55)/2.5*Averages!$J55+(1-'Random Numbers'!AO55^0.5)*VLOOKUP($D56,Averages!$H$113:$K$117,3,0),Proj_Rounding)</f>
        <v>2</v>
      </c>
      <c r="T56" s="6">
        <f>ROUND(EXP('Random Numbers'!AP55)/2.5*Averages!$J55+(1-'Random Numbers'!AP55^0.5)*VLOOKUP($D56,Averages!$H$113:$K$117,3,0),Proj_Rounding)</f>
        <v>2</v>
      </c>
      <c r="U56" s="6">
        <f>ROUND(EXP('Random Numbers'!AQ55)/2.5*Averages!$J55+(1-'Random Numbers'!AQ55^0.5)*VLOOKUP($D56,Averages!$H$113:$K$117,3,0),Proj_Rounding)</f>
        <v>2</v>
      </c>
      <c r="V56" s="6">
        <f>ROUND(EXP('Random Numbers'!AR55)/2.5*Averages!$J55+(1-'Random Numbers'!AR55^0.5)*VLOOKUP($D56,Averages!$H$113:$K$117,3,0),Proj_Rounding)</f>
        <v>2</v>
      </c>
      <c r="W56" s="6">
        <f>ROUND(EXP('Random Numbers'!AS55)/2.5*Averages!$J55+(1-'Random Numbers'!AS55^0.5)*VLOOKUP($D56,Averages!$H$113:$K$117,3,0),Proj_Rounding)</f>
        <v>2</v>
      </c>
      <c r="X56" s="6">
        <f>ROUND(EXP('Random Numbers'!AT55)/2.5*Averages!$J55+(1-'Random Numbers'!AT55^0.5)*VLOOKUP($D56,Averages!$H$113:$K$117,3,0),Proj_Rounding)</f>
        <v>2</v>
      </c>
      <c r="Y56" s="6">
        <f>ROUND(EXP('Random Numbers'!AU55)/2.5*Averages!$J55+(1-'Random Numbers'!AU55^0.5)*VLOOKUP($D56,Averages!$H$113:$K$117,3,0),Proj_Rounding)</f>
        <v>2</v>
      </c>
      <c r="Z56" s="6">
        <f>ROUND(EXP('Random Numbers'!AV55)/2.5*Averages!$J55+(1-'Random Numbers'!AV55^0.5)*VLOOKUP($D56,Averages!$H$113:$K$117,3,0),Proj_Rounding)</f>
        <v>2</v>
      </c>
      <c r="AA56" s="6">
        <f>ROUND(EXP('Random Numbers'!AW55)/2.5*Averages!$J55+(1-'Random Numbers'!AW55^0.5)*VLOOKUP($D56,Averages!$H$113:$K$117,3,0),Proj_Rounding)</f>
        <v>3</v>
      </c>
      <c r="AB56" s="6">
        <f>ROUND(EXP('Random Numbers'!AX55)/2.5*Averages!$J55+(1-'Random Numbers'!AX55^0.5)*VLOOKUP($D56,Averages!$H$113:$K$117,3,0),Proj_Rounding)</f>
        <v>2</v>
      </c>
      <c r="AC56" s="49">
        <f>ROUND(EXP('Random Numbers'!AY55)/2.5*Averages!$J55+(1-'Random Numbers'!AY55^0.5)*VLOOKUP($D56,Averages!$H$113:$K$117,3,0),Proj_Rounding)</f>
        <v>2</v>
      </c>
      <c r="AD56" s="69">
        <f t="shared" si="0"/>
        <v>51</v>
      </c>
    </row>
    <row r="57" spans="2:30" ht="15" customHeight="1" x14ac:dyDescent="0.35">
      <c r="B57" s="32" t="s">
        <v>26</v>
      </c>
      <c r="C57" s="51" t="s">
        <v>85</v>
      </c>
      <c r="D57" s="6" t="s">
        <v>10</v>
      </c>
      <c r="E57" s="6">
        <f>ROUND(EXP('Random Numbers'!AA56)/2.5*Averages!$J56+(1-'Random Numbers'!AA56^0.5)*VLOOKUP($D57,Averages!$H$113:$K$117,3,0),Proj_Rounding)</f>
        <v>1</v>
      </c>
      <c r="F57" s="6">
        <f>ROUND(EXP('Random Numbers'!AB56)/2.5*Averages!$J56+(1-'Random Numbers'!AB56^0.5)*VLOOKUP($D57,Averages!$H$113:$K$117,3,0),Proj_Rounding)</f>
        <v>1</v>
      </c>
      <c r="G57" s="6">
        <f>ROUND(EXP('Random Numbers'!AC56)/2.5*Averages!$J56+(1-'Random Numbers'!AC56^0.5)*VLOOKUP($D57,Averages!$H$113:$K$117,3,0),Proj_Rounding)</f>
        <v>0</v>
      </c>
      <c r="H57" s="6">
        <f>ROUND(EXP('Random Numbers'!AD56)/2.5*Averages!$J56+(1-'Random Numbers'!AD56^0.5)*VLOOKUP($D57,Averages!$H$113:$K$117,3,0),Proj_Rounding)</f>
        <v>1</v>
      </c>
      <c r="I57" s="6">
        <f>ROUND(EXP('Random Numbers'!AE56)/2.5*Averages!$J56+(1-'Random Numbers'!AE56^0.5)*VLOOKUP($D57,Averages!$H$113:$K$117,3,0),Proj_Rounding)</f>
        <v>0</v>
      </c>
      <c r="J57" s="6">
        <f>ROUND(EXP('Random Numbers'!AF56)/2.5*Averages!$J56+(1-'Random Numbers'!AF56^0.5)*VLOOKUP($D57,Averages!$H$113:$K$117,3,0),Proj_Rounding)</f>
        <v>0</v>
      </c>
      <c r="K57" s="6">
        <f>ROUND(EXP('Random Numbers'!AG56)/2.5*Averages!$J56+(1-'Random Numbers'!AG56^0.5)*VLOOKUP($D57,Averages!$H$113:$K$117,3,0),Proj_Rounding)</f>
        <v>0</v>
      </c>
      <c r="L57" s="6">
        <f>ROUND(EXP('Random Numbers'!AH56)/2.5*Averages!$J56+(1-'Random Numbers'!AH56^0.5)*VLOOKUP($D57,Averages!$H$113:$K$117,3,0),Proj_Rounding)</f>
        <v>0</v>
      </c>
      <c r="M57" s="6">
        <f>ROUND(EXP('Random Numbers'!AI56)/2.5*Averages!$J56+(1-'Random Numbers'!AI56^0.5)*VLOOKUP($D57,Averages!$H$113:$K$117,3,0),Proj_Rounding)</f>
        <v>1</v>
      </c>
      <c r="N57" s="6">
        <f>ROUND(EXP('Random Numbers'!AJ56)/2.5*Averages!$J56+(1-'Random Numbers'!AJ56^0.5)*VLOOKUP($D57,Averages!$H$113:$K$117,3,0),Proj_Rounding)</f>
        <v>1</v>
      </c>
      <c r="O57" s="6">
        <f>ROUND(EXP('Random Numbers'!AK56)/2.5*Averages!$J56+(1-'Random Numbers'!AK56^0.5)*VLOOKUP($D57,Averages!$H$113:$K$117,3,0),Proj_Rounding)</f>
        <v>0</v>
      </c>
      <c r="P57" s="6">
        <f>ROUND(EXP('Random Numbers'!AL56)/2.5*Averages!$J56+(1-'Random Numbers'!AL56^0.5)*VLOOKUP($D57,Averages!$H$113:$K$117,3,0),Proj_Rounding)</f>
        <v>0</v>
      </c>
      <c r="Q57" s="6">
        <f>ROUND(EXP('Random Numbers'!AM56)/2.5*Averages!$J56+(1-'Random Numbers'!AM56^0.5)*VLOOKUP($D57,Averages!$H$113:$K$117,3,0),Proj_Rounding)</f>
        <v>0</v>
      </c>
      <c r="R57" s="6">
        <f>ROUND(EXP('Random Numbers'!AN56)/2.5*Averages!$J56+(1-'Random Numbers'!AN56^0.5)*VLOOKUP($D57,Averages!$H$113:$K$117,3,0),Proj_Rounding)</f>
        <v>0</v>
      </c>
      <c r="S57" s="6">
        <f>ROUND(EXP('Random Numbers'!AO56)/2.5*Averages!$J56+(1-'Random Numbers'!AO56^0.5)*VLOOKUP($D57,Averages!$H$113:$K$117,3,0),Proj_Rounding)</f>
        <v>0</v>
      </c>
      <c r="T57" s="6">
        <f>ROUND(EXP('Random Numbers'!AP56)/2.5*Averages!$J56+(1-'Random Numbers'!AP56^0.5)*VLOOKUP($D57,Averages!$H$113:$K$117,3,0),Proj_Rounding)</f>
        <v>1</v>
      </c>
      <c r="U57" s="6">
        <f>ROUND(EXP('Random Numbers'!AQ56)/2.5*Averages!$J56+(1-'Random Numbers'!AQ56^0.5)*VLOOKUP($D57,Averages!$H$113:$K$117,3,0),Proj_Rounding)</f>
        <v>1</v>
      </c>
      <c r="V57" s="6">
        <f>ROUND(EXP('Random Numbers'!AR56)/2.5*Averages!$J56+(1-'Random Numbers'!AR56^0.5)*VLOOKUP($D57,Averages!$H$113:$K$117,3,0),Proj_Rounding)</f>
        <v>0</v>
      </c>
      <c r="W57" s="6">
        <f>ROUND(EXP('Random Numbers'!AS56)/2.5*Averages!$J56+(1-'Random Numbers'!AS56^0.5)*VLOOKUP($D57,Averages!$H$113:$K$117,3,0),Proj_Rounding)</f>
        <v>0</v>
      </c>
      <c r="X57" s="6">
        <f>ROUND(EXP('Random Numbers'!AT56)/2.5*Averages!$J56+(1-'Random Numbers'!AT56^0.5)*VLOOKUP($D57,Averages!$H$113:$K$117,3,0),Proj_Rounding)</f>
        <v>0</v>
      </c>
      <c r="Y57" s="6">
        <f>ROUND(EXP('Random Numbers'!AU56)/2.5*Averages!$J56+(1-'Random Numbers'!AU56^0.5)*VLOOKUP($D57,Averages!$H$113:$K$117,3,0),Proj_Rounding)</f>
        <v>0</v>
      </c>
      <c r="Z57" s="6">
        <f>ROUND(EXP('Random Numbers'!AV56)/2.5*Averages!$J56+(1-'Random Numbers'!AV56^0.5)*VLOOKUP($D57,Averages!$H$113:$K$117,3,0),Proj_Rounding)</f>
        <v>1</v>
      </c>
      <c r="AA57" s="6">
        <f>ROUND(EXP('Random Numbers'!AW56)/2.5*Averages!$J56+(1-'Random Numbers'!AW56^0.5)*VLOOKUP($D57,Averages!$H$113:$K$117,3,0),Proj_Rounding)</f>
        <v>0</v>
      </c>
      <c r="AB57" s="6">
        <f>ROUND(EXP('Random Numbers'!AX56)/2.5*Averages!$J56+(1-'Random Numbers'!AX56^0.5)*VLOOKUP($D57,Averages!$H$113:$K$117,3,0),Proj_Rounding)</f>
        <v>0</v>
      </c>
      <c r="AC57" s="49">
        <f>ROUND(EXP('Random Numbers'!AY56)/2.5*Averages!$J56+(1-'Random Numbers'!AY56^0.5)*VLOOKUP($D57,Averages!$H$113:$K$117,3,0),Proj_Rounding)</f>
        <v>0</v>
      </c>
      <c r="AD57" s="69">
        <f t="shared" si="0"/>
        <v>8</v>
      </c>
    </row>
    <row r="58" spans="2:30" ht="15" customHeight="1" x14ac:dyDescent="0.35">
      <c r="B58" s="32" t="s">
        <v>26</v>
      </c>
      <c r="C58" s="51" t="s">
        <v>86</v>
      </c>
      <c r="D58" s="6" t="s">
        <v>11</v>
      </c>
      <c r="E58" s="6">
        <f>ROUND(EXP('Random Numbers'!AA57)/2.5*Averages!$J57+(1-'Random Numbers'!AA57^0.5)*VLOOKUP($D58,Averages!$H$113:$K$117,3,0),Proj_Rounding)</f>
        <v>0</v>
      </c>
      <c r="F58" s="6">
        <f>ROUND(EXP('Random Numbers'!AB57)/2.5*Averages!$J57+(1-'Random Numbers'!AB57^0.5)*VLOOKUP($D58,Averages!$H$113:$K$117,3,0),Proj_Rounding)</f>
        <v>0</v>
      </c>
      <c r="G58" s="6">
        <f>ROUND(EXP('Random Numbers'!AC57)/2.5*Averages!$J57+(1-'Random Numbers'!AC57^0.5)*VLOOKUP($D58,Averages!$H$113:$K$117,3,0),Proj_Rounding)</f>
        <v>0</v>
      </c>
      <c r="H58" s="6">
        <f>ROUND(EXP('Random Numbers'!AD57)/2.5*Averages!$J57+(1-'Random Numbers'!AD57^0.5)*VLOOKUP($D58,Averages!$H$113:$K$117,3,0),Proj_Rounding)</f>
        <v>0</v>
      </c>
      <c r="I58" s="6">
        <f>ROUND(EXP('Random Numbers'!AE57)/2.5*Averages!$J57+(1-'Random Numbers'!AE57^0.5)*VLOOKUP($D58,Averages!$H$113:$K$117,3,0),Proj_Rounding)</f>
        <v>0</v>
      </c>
      <c r="J58" s="6">
        <f>ROUND(EXP('Random Numbers'!AF57)/2.5*Averages!$J57+(1-'Random Numbers'!AF57^0.5)*VLOOKUP($D58,Averages!$H$113:$K$117,3,0),Proj_Rounding)</f>
        <v>0</v>
      </c>
      <c r="K58" s="6">
        <f>ROUND(EXP('Random Numbers'!AG57)/2.5*Averages!$J57+(1-'Random Numbers'!AG57^0.5)*VLOOKUP($D58,Averages!$H$113:$K$117,3,0),Proj_Rounding)</f>
        <v>0</v>
      </c>
      <c r="L58" s="6">
        <f>ROUND(EXP('Random Numbers'!AH57)/2.5*Averages!$J57+(1-'Random Numbers'!AH57^0.5)*VLOOKUP($D58,Averages!$H$113:$K$117,3,0),Proj_Rounding)</f>
        <v>0</v>
      </c>
      <c r="M58" s="6">
        <f>ROUND(EXP('Random Numbers'!AI57)/2.5*Averages!$J57+(1-'Random Numbers'!AI57^0.5)*VLOOKUP($D58,Averages!$H$113:$K$117,3,0),Proj_Rounding)</f>
        <v>0</v>
      </c>
      <c r="N58" s="6">
        <f>ROUND(EXP('Random Numbers'!AJ57)/2.5*Averages!$J57+(1-'Random Numbers'!AJ57^0.5)*VLOOKUP($D58,Averages!$H$113:$K$117,3,0),Proj_Rounding)</f>
        <v>0</v>
      </c>
      <c r="O58" s="6">
        <f>ROUND(EXP('Random Numbers'!AK57)/2.5*Averages!$J57+(1-'Random Numbers'!AK57^0.5)*VLOOKUP($D58,Averages!$H$113:$K$117,3,0),Proj_Rounding)</f>
        <v>0</v>
      </c>
      <c r="P58" s="6">
        <f>ROUND(EXP('Random Numbers'!AL57)/2.5*Averages!$J57+(1-'Random Numbers'!AL57^0.5)*VLOOKUP($D58,Averages!$H$113:$K$117,3,0),Proj_Rounding)</f>
        <v>0</v>
      </c>
      <c r="Q58" s="6">
        <f>ROUND(EXP('Random Numbers'!AM57)/2.5*Averages!$J57+(1-'Random Numbers'!AM57^0.5)*VLOOKUP($D58,Averages!$H$113:$K$117,3,0),Proj_Rounding)</f>
        <v>0</v>
      </c>
      <c r="R58" s="6">
        <f>ROUND(EXP('Random Numbers'!AN57)/2.5*Averages!$J57+(1-'Random Numbers'!AN57^0.5)*VLOOKUP($D58,Averages!$H$113:$K$117,3,0),Proj_Rounding)</f>
        <v>0</v>
      </c>
      <c r="S58" s="6">
        <f>ROUND(EXP('Random Numbers'!AO57)/2.5*Averages!$J57+(1-'Random Numbers'!AO57^0.5)*VLOOKUP($D58,Averages!$H$113:$K$117,3,0),Proj_Rounding)</f>
        <v>0</v>
      </c>
      <c r="T58" s="6">
        <f>ROUND(EXP('Random Numbers'!AP57)/2.5*Averages!$J57+(1-'Random Numbers'!AP57^0.5)*VLOOKUP($D58,Averages!$H$113:$K$117,3,0),Proj_Rounding)</f>
        <v>0</v>
      </c>
      <c r="U58" s="6">
        <f>ROUND(EXP('Random Numbers'!AQ57)/2.5*Averages!$J57+(1-'Random Numbers'!AQ57^0.5)*VLOOKUP($D58,Averages!$H$113:$K$117,3,0),Proj_Rounding)</f>
        <v>0</v>
      </c>
      <c r="V58" s="6">
        <f>ROUND(EXP('Random Numbers'!AR57)/2.5*Averages!$J57+(1-'Random Numbers'!AR57^0.5)*VLOOKUP($D58,Averages!$H$113:$K$117,3,0),Proj_Rounding)</f>
        <v>0</v>
      </c>
      <c r="W58" s="6">
        <f>ROUND(EXP('Random Numbers'!AS57)/2.5*Averages!$J57+(1-'Random Numbers'!AS57^0.5)*VLOOKUP($D58,Averages!$H$113:$K$117,3,0),Proj_Rounding)</f>
        <v>0</v>
      </c>
      <c r="X58" s="6">
        <f>ROUND(EXP('Random Numbers'!AT57)/2.5*Averages!$J57+(1-'Random Numbers'!AT57^0.5)*VLOOKUP($D58,Averages!$H$113:$K$117,3,0),Proj_Rounding)</f>
        <v>0</v>
      </c>
      <c r="Y58" s="6">
        <f>ROUND(EXP('Random Numbers'!AU57)/2.5*Averages!$J57+(1-'Random Numbers'!AU57^0.5)*VLOOKUP($D58,Averages!$H$113:$K$117,3,0),Proj_Rounding)</f>
        <v>0</v>
      </c>
      <c r="Z58" s="6">
        <f>ROUND(EXP('Random Numbers'!AV57)/2.5*Averages!$J57+(1-'Random Numbers'!AV57^0.5)*VLOOKUP($D58,Averages!$H$113:$K$117,3,0),Proj_Rounding)</f>
        <v>0</v>
      </c>
      <c r="AA58" s="6">
        <f>ROUND(EXP('Random Numbers'!AW57)/2.5*Averages!$J57+(1-'Random Numbers'!AW57^0.5)*VLOOKUP($D58,Averages!$H$113:$K$117,3,0),Proj_Rounding)</f>
        <v>0</v>
      </c>
      <c r="AB58" s="6">
        <f>ROUND(EXP('Random Numbers'!AX57)/2.5*Averages!$J57+(1-'Random Numbers'!AX57^0.5)*VLOOKUP($D58,Averages!$H$113:$K$117,3,0),Proj_Rounding)</f>
        <v>0</v>
      </c>
      <c r="AC58" s="49">
        <f>ROUND(EXP('Random Numbers'!AY57)/2.5*Averages!$J57+(1-'Random Numbers'!AY57^0.5)*VLOOKUP($D58,Averages!$H$113:$K$117,3,0),Proj_Rounding)</f>
        <v>0</v>
      </c>
      <c r="AD58" s="69">
        <f t="shared" si="0"/>
        <v>0</v>
      </c>
    </row>
    <row r="59" spans="2:30" ht="15" customHeight="1" x14ac:dyDescent="0.35">
      <c r="B59" s="32" t="s">
        <v>27</v>
      </c>
      <c r="C59" s="51" t="s">
        <v>87</v>
      </c>
      <c r="D59" s="6" t="s">
        <v>8</v>
      </c>
      <c r="E59" s="6">
        <f>ROUND(EXP('Random Numbers'!AA58)/2.5*Averages!$J58+(1-'Random Numbers'!AA58^0.5)*VLOOKUP($D59,Averages!$H$113:$K$117,3,0),Proj_Rounding)</f>
        <v>1</v>
      </c>
      <c r="F59" s="6">
        <f>ROUND(EXP('Random Numbers'!AB58)/2.5*Averages!$J58+(1-'Random Numbers'!AB58^0.5)*VLOOKUP($D59,Averages!$H$113:$K$117,3,0),Proj_Rounding)</f>
        <v>1</v>
      </c>
      <c r="G59" s="6">
        <f>ROUND(EXP('Random Numbers'!AC58)/2.5*Averages!$J58+(1-'Random Numbers'!AC58^0.5)*VLOOKUP($D59,Averages!$H$113:$K$117,3,0),Proj_Rounding)</f>
        <v>1</v>
      </c>
      <c r="H59" s="6">
        <f>ROUND(EXP('Random Numbers'!AD58)/2.5*Averages!$J58+(1-'Random Numbers'!AD58^0.5)*VLOOKUP($D59,Averages!$H$113:$K$117,3,0),Proj_Rounding)</f>
        <v>1</v>
      </c>
      <c r="I59" s="6">
        <f>ROUND(EXP('Random Numbers'!AE58)/2.5*Averages!$J58+(1-'Random Numbers'!AE58^0.5)*VLOOKUP($D59,Averages!$H$113:$K$117,3,0),Proj_Rounding)</f>
        <v>1</v>
      </c>
      <c r="J59" s="6">
        <f>ROUND(EXP('Random Numbers'!AF58)/2.5*Averages!$J58+(1-'Random Numbers'!AF58^0.5)*VLOOKUP($D59,Averages!$H$113:$K$117,3,0),Proj_Rounding)</f>
        <v>2</v>
      </c>
      <c r="K59" s="6">
        <f>ROUND(EXP('Random Numbers'!AG58)/2.5*Averages!$J58+(1-'Random Numbers'!AG58^0.5)*VLOOKUP($D59,Averages!$H$113:$K$117,3,0),Proj_Rounding)</f>
        <v>1</v>
      </c>
      <c r="L59" s="6">
        <f>ROUND(EXP('Random Numbers'!AH58)/2.5*Averages!$J58+(1-'Random Numbers'!AH58^0.5)*VLOOKUP($D59,Averages!$H$113:$K$117,3,0),Proj_Rounding)</f>
        <v>1</v>
      </c>
      <c r="M59" s="6">
        <f>ROUND(EXP('Random Numbers'!AI58)/2.5*Averages!$J58+(1-'Random Numbers'!AI58^0.5)*VLOOKUP($D59,Averages!$H$113:$K$117,3,0),Proj_Rounding)</f>
        <v>2</v>
      </c>
      <c r="N59" s="6">
        <f>ROUND(EXP('Random Numbers'!AJ58)/2.5*Averages!$J58+(1-'Random Numbers'!AJ58^0.5)*VLOOKUP($D59,Averages!$H$113:$K$117,3,0),Proj_Rounding)</f>
        <v>0</v>
      </c>
      <c r="O59" s="6">
        <f>ROUND(EXP('Random Numbers'!AK58)/2.5*Averages!$J58+(1-'Random Numbers'!AK58^0.5)*VLOOKUP($D59,Averages!$H$113:$K$117,3,0),Proj_Rounding)</f>
        <v>1</v>
      </c>
      <c r="P59" s="6">
        <f>ROUND(EXP('Random Numbers'!AL58)/2.5*Averages!$J58+(1-'Random Numbers'!AL58^0.5)*VLOOKUP($D59,Averages!$H$113:$K$117,3,0),Proj_Rounding)</f>
        <v>0</v>
      </c>
      <c r="Q59" s="6">
        <f>ROUND(EXP('Random Numbers'!AM58)/2.5*Averages!$J58+(1-'Random Numbers'!AM58^0.5)*VLOOKUP($D59,Averages!$H$113:$K$117,3,0),Proj_Rounding)</f>
        <v>1</v>
      </c>
      <c r="R59" s="6">
        <f>ROUND(EXP('Random Numbers'!AN58)/2.5*Averages!$J58+(1-'Random Numbers'!AN58^0.5)*VLOOKUP($D59,Averages!$H$113:$K$117,3,0),Proj_Rounding)</f>
        <v>2</v>
      </c>
      <c r="S59" s="6">
        <f>ROUND(EXP('Random Numbers'!AO58)/2.5*Averages!$J58+(1-'Random Numbers'!AO58^0.5)*VLOOKUP($D59,Averages!$H$113:$K$117,3,0),Proj_Rounding)</f>
        <v>2</v>
      </c>
      <c r="T59" s="6">
        <f>ROUND(EXP('Random Numbers'!AP58)/2.5*Averages!$J58+(1-'Random Numbers'!AP58^0.5)*VLOOKUP($D59,Averages!$H$113:$K$117,3,0),Proj_Rounding)</f>
        <v>1</v>
      </c>
      <c r="U59" s="6">
        <f>ROUND(EXP('Random Numbers'!AQ58)/2.5*Averages!$J58+(1-'Random Numbers'!AQ58^0.5)*VLOOKUP($D59,Averages!$H$113:$K$117,3,0),Proj_Rounding)</f>
        <v>2</v>
      </c>
      <c r="V59" s="6">
        <f>ROUND(EXP('Random Numbers'!AR58)/2.5*Averages!$J58+(1-'Random Numbers'!AR58^0.5)*VLOOKUP($D59,Averages!$H$113:$K$117,3,0),Proj_Rounding)</f>
        <v>1</v>
      </c>
      <c r="W59" s="6">
        <f>ROUND(EXP('Random Numbers'!AS58)/2.5*Averages!$J58+(1-'Random Numbers'!AS58^0.5)*VLOOKUP($D59,Averages!$H$113:$K$117,3,0),Proj_Rounding)</f>
        <v>1</v>
      </c>
      <c r="X59" s="6">
        <f>ROUND(EXP('Random Numbers'!AT58)/2.5*Averages!$J58+(1-'Random Numbers'!AT58^0.5)*VLOOKUP($D59,Averages!$H$113:$K$117,3,0),Proj_Rounding)</f>
        <v>1</v>
      </c>
      <c r="Y59" s="6">
        <f>ROUND(EXP('Random Numbers'!AU58)/2.5*Averages!$J58+(1-'Random Numbers'!AU58^0.5)*VLOOKUP($D59,Averages!$H$113:$K$117,3,0),Proj_Rounding)</f>
        <v>0</v>
      </c>
      <c r="Z59" s="6">
        <f>ROUND(EXP('Random Numbers'!AV58)/2.5*Averages!$J58+(1-'Random Numbers'!AV58^0.5)*VLOOKUP($D59,Averages!$H$113:$K$117,3,0),Proj_Rounding)</f>
        <v>1</v>
      </c>
      <c r="AA59" s="6">
        <f>ROUND(EXP('Random Numbers'!AW58)/2.5*Averages!$J58+(1-'Random Numbers'!AW58^0.5)*VLOOKUP($D59,Averages!$H$113:$K$117,3,0),Proj_Rounding)</f>
        <v>1</v>
      </c>
      <c r="AB59" s="6">
        <f>ROUND(EXP('Random Numbers'!AX58)/2.5*Averages!$J58+(1-'Random Numbers'!AX58^0.5)*VLOOKUP($D59,Averages!$H$113:$K$117,3,0),Proj_Rounding)</f>
        <v>1</v>
      </c>
      <c r="AC59" s="49">
        <f>ROUND(EXP('Random Numbers'!AY58)/2.5*Averages!$J58+(1-'Random Numbers'!AY58^0.5)*VLOOKUP($D59,Averages!$H$113:$K$117,3,0),Proj_Rounding)</f>
        <v>1</v>
      </c>
      <c r="AD59" s="69">
        <f t="shared" si="0"/>
        <v>27</v>
      </c>
    </row>
    <row r="60" spans="2:30" ht="15" customHeight="1" x14ac:dyDescent="0.35">
      <c r="B60" s="32" t="s">
        <v>27</v>
      </c>
      <c r="C60" s="51" t="s">
        <v>88</v>
      </c>
      <c r="D60" s="6" t="s">
        <v>8</v>
      </c>
      <c r="E60" s="6">
        <f>ROUND(EXP('Random Numbers'!AA59)/2.5*Averages!$J59+(1-'Random Numbers'!AA59^0.5)*VLOOKUP($D60,Averages!$H$113:$K$117,3,0),Proj_Rounding)</f>
        <v>2</v>
      </c>
      <c r="F60" s="6">
        <f>ROUND(EXP('Random Numbers'!AB59)/2.5*Averages!$J59+(1-'Random Numbers'!AB59^0.5)*VLOOKUP($D60,Averages!$H$113:$K$117,3,0),Proj_Rounding)</f>
        <v>2</v>
      </c>
      <c r="G60" s="6">
        <f>ROUND(EXP('Random Numbers'!AC59)/2.5*Averages!$J59+(1-'Random Numbers'!AC59^0.5)*VLOOKUP($D60,Averages!$H$113:$K$117,3,0),Proj_Rounding)</f>
        <v>2</v>
      </c>
      <c r="H60" s="6">
        <f>ROUND(EXP('Random Numbers'!AD59)/2.5*Averages!$J59+(1-'Random Numbers'!AD59^0.5)*VLOOKUP($D60,Averages!$H$113:$K$117,3,0),Proj_Rounding)</f>
        <v>2</v>
      </c>
      <c r="I60" s="6">
        <f>ROUND(EXP('Random Numbers'!AE59)/2.5*Averages!$J59+(1-'Random Numbers'!AE59^0.5)*VLOOKUP($D60,Averages!$H$113:$K$117,3,0),Proj_Rounding)</f>
        <v>2</v>
      </c>
      <c r="J60" s="6">
        <f>ROUND(EXP('Random Numbers'!AF59)/2.5*Averages!$J59+(1-'Random Numbers'!AF59^0.5)*VLOOKUP($D60,Averages!$H$113:$K$117,3,0),Proj_Rounding)</f>
        <v>2</v>
      </c>
      <c r="K60" s="6">
        <f>ROUND(EXP('Random Numbers'!AG59)/2.5*Averages!$J59+(1-'Random Numbers'!AG59^0.5)*VLOOKUP($D60,Averages!$H$113:$K$117,3,0),Proj_Rounding)</f>
        <v>2</v>
      </c>
      <c r="L60" s="6">
        <f>ROUND(EXP('Random Numbers'!AH59)/2.5*Averages!$J59+(1-'Random Numbers'!AH59^0.5)*VLOOKUP($D60,Averages!$H$113:$K$117,3,0),Proj_Rounding)</f>
        <v>2</v>
      </c>
      <c r="M60" s="6">
        <f>ROUND(EXP('Random Numbers'!AI59)/2.5*Averages!$J59+(1-'Random Numbers'!AI59^0.5)*VLOOKUP($D60,Averages!$H$113:$K$117,3,0),Proj_Rounding)</f>
        <v>2</v>
      </c>
      <c r="N60" s="6">
        <f>ROUND(EXP('Random Numbers'!AJ59)/2.5*Averages!$J59+(1-'Random Numbers'!AJ59^0.5)*VLOOKUP($D60,Averages!$H$113:$K$117,3,0),Proj_Rounding)</f>
        <v>2</v>
      </c>
      <c r="O60" s="6">
        <f>ROUND(EXP('Random Numbers'!AK59)/2.5*Averages!$J59+(1-'Random Numbers'!AK59^0.5)*VLOOKUP($D60,Averages!$H$113:$K$117,3,0),Proj_Rounding)</f>
        <v>2</v>
      </c>
      <c r="P60" s="6">
        <f>ROUND(EXP('Random Numbers'!AL59)/2.5*Averages!$J59+(1-'Random Numbers'!AL59^0.5)*VLOOKUP($D60,Averages!$H$113:$K$117,3,0),Proj_Rounding)</f>
        <v>2</v>
      </c>
      <c r="Q60" s="6">
        <f>ROUND(EXP('Random Numbers'!AM59)/2.5*Averages!$J59+(1-'Random Numbers'!AM59^0.5)*VLOOKUP($D60,Averages!$H$113:$K$117,3,0),Proj_Rounding)</f>
        <v>2</v>
      </c>
      <c r="R60" s="6">
        <f>ROUND(EXP('Random Numbers'!AN59)/2.5*Averages!$J59+(1-'Random Numbers'!AN59^0.5)*VLOOKUP($D60,Averages!$H$113:$K$117,3,0),Proj_Rounding)</f>
        <v>2</v>
      </c>
      <c r="S60" s="6">
        <f>ROUND(EXP('Random Numbers'!AO59)/2.5*Averages!$J59+(1-'Random Numbers'!AO59^0.5)*VLOOKUP($D60,Averages!$H$113:$K$117,3,0),Proj_Rounding)</f>
        <v>2</v>
      </c>
      <c r="T60" s="6">
        <f>ROUND(EXP('Random Numbers'!AP59)/2.5*Averages!$J59+(1-'Random Numbers'!AP59^0.5)*VLOOKUP($D60,Averages!$H$113:$K$117,3,0),Proj_Rounding)</f>
        <v>2</v>
      </c>
      <c r="U60" s="6">
        <f>ROUND(EXP('Random Numbers'!AQ59)/2.5*Averages!$J59+(1-'Random Numbers'!AQ59^0.5)*VLOOKUP($D60,Averages!$H$113:$K$117,3,0),Proj_Rounding)</f>
        <v>2</v>
      </c>
      <c r="V60" s="6">
        <f>ROUND(EXP('Random Numbers'!AR59)/2.5*Averages!$J59+(1-'Random Numbers'!AR59^0.5)*VLOOKUP($D60,Averages!$H$113:$K$117,3,0),Proj_Rounding)</f>
        <v>3</v>
      </c>
      <c r="W60" s="6">
        <f>ROUND(EXP('Random Numbers'!AS59)/2.5*Averages!$J59+(1-'Random Numbers'!AS59^0.5)*VLOOKUP($D60,Averages!$H$113:$K$117,3,0),Proj_Rounding)</f>
        <v>2</v>
      </c>
      <c r="X60" s="6">
        <f>ROUND(EXP('Random Numbers'!AT59)/2.5*Averages!$J59+(1-'Random Numbers'!AT59^0.5)*VLOOKUP($D60,Averages!$H$113:$K$117,3,0),Proj_Rounding)</f>
        <v>2</v>
      </c>
      <c r="Y60" s="6">
        <f>ROUND(EXP('Random Numbers'!AU59)/2.5*Averages!$J59+(1-'Random Numbers'!AU59^0.5)*VLOOKUP($D60,Averages!$H$113:$K$117,3,0),Proj_Rounding)</f>
        <v>2</v>
      </c>
      <c r="Z60" s="6">
        <f>ROUND(EXP('Random Numbers'!AV59)/2.5*Averages!$J59+(1-'Random Numbers'!AV59^0.5)*VLOOKUP($D60,Averages!$H$113:$K$117,3,0),Proj_Rounding)</f>
        <v>2</v>
      </c>
      <c r="AA60" s="6">
        <f>ROUND(EXP('Random Numbers'!AW59)/2.5*Averages!$J59+(1-'Random Numbers'!AW59^0.5)*VLOOKUP($D60,Averages!$H$113:$K$117,3,0),Proj_Rounding)</f>
        <v>2</v>
      </c>
      <c r="AB60" s="6">
        <f>ROUND(EXP('Random Numbers'!AX59)/2.5*Averages!$J59+(1-'Random Numbers'!AX59^0.5)*VLOOKUP($D60,Averages!$H$113:$K$117,3,0),Proj_Rounding)</f>
        <v>2</v>
      </c>
      <c r="AC60" s="49">
        <f>ROUND(EXP('Random Numbers'!AY59)/2.5*Averages!$J59+(1-'Random Numbers'!AY59^0.5)*VLOOKUP($D60,Averages!$H$113:$K$117,3,0),Proj_Rounding)</f>
        <v>2</v>
      </c>
      <c r="AD60" s="69">
        <f t="shared" si="0"/>
        <v>51</v>
      </c>
    </row>
    <row r="61" spans="2:30" ht="15" customHeight="1" x14ac:dyDescent="0.35">
      <c r="B61" s="32" t="s">
        <v>27</v>
      </c>
      <c r="C61" s="51" t="s">
        <v>89</v>
      </c>
      <c r="D61" s="6" t="s">
        <v>8</v>
      </c>
      <c r="E61" s="6">
        <f>ROUND(EXP('Random Numbers'!AA60)/2.5*Averages!$J60+(1-'Random Numbers'!AA60^0.5)*VLOOKUP($D61,Averages!$H$113:$K$117,3,0),Proj_Rounding)</f>
        <v>1</v>
      </c>
      <c r="F61" s="6">
        <f>ROUND(EXP('Random Numbers'!AB60)/2.5*Averages!$J60+(1-'Random Numbers'!AB60^0.5)*VLOOKUP($D61,Averages!$H$113:$K$117,3,0),Proj_Rounding)</f>
        <v>1</v>
      </c>
      <c r="G61" s="6">
        <f>ROUND(EXP('Random Numbers'!AC60)/2.5*Averages!$J60+(1-'Random Numbers'!AC60^0.5)*VLOOKUP($D61,Averages!$H$113:$K$117,3,0),Proj_Rounding)</f>
        <v>1</v>
      </c>
      <c r="H61" s="6">
        <f>ROUND(EXP('Random Numbers'!AD60)/2.5*Averages!$J60+(1-'Random Numbers'!AD60^0.5)*VLOOKUP($D61,Averages!$H$113:$K$117,3,0),Proj_Rounding)</f>
        <v>1</v>
      </c>
      <c r="I61" s="6">
        <f>ROUND(EXP('Random Numbers'!AE60)/2.5*Averages!$J60+(1-'Random Numbers'!AE60^0.5)*VLOOKUP($D61,Averages!$H$113:$K$117,3,0),Proj_Rounding)</f>
        <v>1</v>
      </c>
      <c r="J61" s="6">
        <f>ROUND(EXP('Random Numbers'!AF60)/2.5*Averages!$J60+(1-'Random Numbers'!AF60^0.5)*VLOOKUP($D61,Averages!$H$113:$K$117,3,0),Proj_Rounding)</f>
        <v>1</v>
      </c>
      <c r="K61" s="6">
        <f>ROUND(EXP('Random Numbers'!AG60)/2.5*Averages!$J60+(1-'Random Numbers'!AG60^0.5)*VLOOKUP($D61,Averages!$H$113:$K$117,3,0),Proj_Rounding)</f>
        <v>0</v>
      </c>
      <c r="L61" s="6">
        <f>ROUND(EXP('Random Numbers'!AH60)/2.5*Averages!$J60+(1-'Random Numbers'!AH60^0.5)*VLOOKUP($D61,Averages!$H$113:$K$117,3,0),Proj_Rounding)</f>
        <v>1</v>
      </c>
      <c r="M61" s="6">
        <f>ROUND(EXP('Random Numbers'!AI60)/2.5*Averages!$J60+(1-'Random Numbers'!AI60^0.5)*VLOOKUP($D61,Averages!$H$113:$K$117,3,0),Proj_Rounding)</f>
        <v>1</v>
      </c>
      <c r="N61" s="6">
        <f>ROUND(EXP('Random Numbers'!AJ60)/2.5*Averages!$J60+(1-'Random Numbers'!AJ60^0.5)*VLOOKUP($D61,Averages!$H$113:$K$117,3,0),Proj_Rounding)</f>
        <v>2</v>
      </c>
      <c r="O61" s="6">
        <f>ROUND(EXP('Random Numbers'!AK60)/2.5*Averages!$J60+(1-'Random Numbers'!AK60^0.5)*VLOOKUP($D61,Averages!$H$113:$K$117,3,0),Proj_Rounding)</f>
        <v>1</v>
      </c>
      <c r="P61" s="6">
        <f>ROUND(EXP('Random Numbers'!AL60)/2.5*Averages!$J60+(1-'Random Numbers'!AL60^0.5)*VLOOKUP($D61,Averages!$H$113:$K$117,3,0),Proj_Rounding)</f>
        <v>2</v>
      </c>
      <c r="Q61" s="6">
        <f>ROUND(EXP('Random Numbers'!AM60)/2.5*Averages!$J60+(1-'Random Numbers'!AM60^0.5)*VLOOKUP($D61,Averages!$H$113:$K$117,3,0),Proj_Rounding)</f>
        <v>1</v>
      </c>
      <c r="R61" s="6">
        <f>ROUND(EXP('Random Numbers'!AN60)/2.5*Averages!$J60+(1-'Random Numbers'!AN60^0.5)*VLOOKUP($D61,Averages!$H$113:$K$117,3,0),Proj_Rounding)</f>
        <v>1</v>
      </c>
      <c r="S61" s="6">
        <f>ROUND(EXP('Random Numbers'!AO60)/2.5*Averages!$J60+(1-'Random Numbers'!AO60^0.5)*VLOOKUP($D61,Averages!$H$113:$K$117,3,0),Proj_Rounding)</f>
        <v>1</v>
      </c>
      <c r="T61" s="6">
        <f>ROUND(EXP('Random Numbers'!AP60)/2.5*Averages!$J60+(1-'Random Numbers'!AP60^0.5)*VLOOKUP($D61,Averages!$H$113:$K$117,3,0),Proj_Rounding)</f>
        <v>1</v>
      </c>
      <c r="U61" s="6">
        <f>ROUND(EXP('Random Numbers'!AQ60)/2.5*Averages!$J60+(1-'Random Numbers'!AQ60^0.5)*VLOOKUP($D61,Averages!$H$113:$K$117,3,0),Proj_Rounding)</f>
        <v>1</v>
      </c>
      <c r="V61" s="6">
        <f>ROUND(EXP('Random Numbers'!AR60)/2.5*Averages!$J60+(1-'Random Numbers'!AR60^0.5)*VLOOKUP($D61,Averages!$H$113:$K$117,3,0),Proj_Rounding)</f>
        <v>1</v>
      </c>
      <c r="W61" s="6">
        <f>ROUND(EXP('Random Numbers'!AS60)/2.5*Averages!$J60+(1-'Random Numbers'!AS60^0.5)*VLOOKUP($D61,Averages!$H$113:$K$117,3,0),Proj_Rounding)</f>
        <v>0</v>
      </c>
      <c r="X61" s="6">
        <f>ROUND(EXP('Random Numbers'!AT60)/2.5*Averages!$J60+(1-'Random Numbers'!AT60^0.5)*VLOOKUP($D61,Averages!$H$113:$K$117,3,0),Proj_Rounding)</f>
        <v>1</v>
      </c>
      <c r="Y61" s="6">
        <f>ROUND(EXP('Random Numbers'!AU60)/2.5*Averages!$J60+(1-'Random Numbers'!AU60^0.5)*VLOOKUP($D61,Averages!$H$113:$K$117,3,0),Proj_Rounding)</f>
        <v>1</v>
      </c>
      <c r="Z61" s="6">
        <f>ROUND(EXP('Random Numbers'!AV60)/2.5*Averages!$J60+(1-'Random Numbers'!AV60^0.5)*VLOOKUP($D61,Averages!$H$113:$K$117,3,0),Proj_Rounding)</f>
        <v>0</v>
      </c>
      <c r="AA61" s="6">
        <f>ROUND(EXP('Random Numbers'!AW60)/2.5*Averages!$J60+(1-'Random Numbers'!AW60^0.5)*VLOOKUP($D61,Averages!$H$113:$K$117,3,0),Proj_Rounding)</f>
        <v>1</v>
      </c>
      <c r="AB61" s="6">
        <f>ROUND(EXP('Random Numbers'!AX60)/2.5*Averages!$J60+(1-'Random Numbers'!AX60^0.5)*VLOOKUP($D61,Averages!$H$113:$K$117,3,0),Proj_Rounding)</f>
        <v>0</v>
      </c>
      <c r="AC61" s="49">
        <f>ROUND(EXP('Random Numbers'!AY60)/2.5*Averages!$J60+(1-'Random Numbers'!AY60^0.5)*VLOOKUP($D61,Averages!$H$113:$K$117,3,0),Proj_Rounding)</f>
        <v>1</v>
      </c>
      <c r="AD61" s="69">
        <f t="shared" si="0"/>
        <v>23</v>
      </c>
    </row>
    <row r="62" spans="2:30" ht="15" customHeight="1" x14ac:dyDescent="0.35">
      <c r="B62" s="32" t="s">
        <v>27</v>
      </c>
      <c r="C62" s="51" t="s">
        <v>90</v>
      </c>
      <c r="D62" s="6" t="s">
        <v>8</v>
      </c>
      <c r="E62" s="6">
        <f>ROUND(EXP('Random Numbers'!AA61)/2.5*Averages!$J61+(1-'Random Numbers'!AA61^0.5)*VLOOKUP($D62,Averages!$H$113:$K$117,3,0),Proj_Rounding)</f>
        <v>1</v>
      </c>
      <c r="F62" s="6">
        <f>ROUND(EXP('Random Numbers'!AB61)/2.5*Averages!$J61+(1-'Random Numbers'!AB61^0.5)*VLOOKUP($D62,Averages!$H$113:$K$117,3,0),Proj_Rounding)</f>
        <v>2</v>
      </c>
      <c r="G62" s="6">
        <f>ROUND(EXP('Random Numbers'!AC61)/2.5*Averages!$J61+(1-'Random Numbers'!AC61^0.5)*VLOOKUP($D62,Averages!$H$113:$K$117,3,0),Proj_Rounding)</f>
        <v>2</v>
      </c>
      <c r="H62" s="6">
        <f>ROUND(EXP('Random Numbers'!AD61)/2.5*Averages!$J61+(1-'Random Numbers'!AD61^0.5)*VLOOKUP($D62,Averages!$H$113:$K$117,3,0),Proj_Rounding)</f>
        <v>2</v>
      </c>
      <c r="I62" s="6">
        <f>ROUND(EXP('Random Numbers'!AE61)/2.5*Averages!$J61+(1-'Random Numbers'!AE61^0.5)*VLOOKUP($D62,Averages!$H$113:$K$117,3,0),Proj_Rounding)</f>
        <v>1</v>
      </c>
      <c r="J62" s="6">
        <f>ROUND(EXP('Random Numbers'!AF61)/2.5*Averages!$J61+(1-'Random Numbers'!AF61^0.5)*VLOOKUP($D62,Averages!$H$113:$K$117,3,0),Proj_Rounding)</f>
        <v>2</v>
      </c>
      <c r="K62" s="6">
        <f>ROUND(EXP('Random Numbers'!AG61)/2.5*Averages!$J61+(1-'Random Numbers'!AG61^0.5)*VLOOKUP($D62,Averages!$H$113:$K$117,3,0),Proj_Rounding)</f>
        <v>1</v>
      </c>
      <c r="L62" s="6">
        <f>ROUND(EXP('Random Numbers'!AH61)/2.5*Averages!$J61+(1-'Random Numbers'!AH61^0.5)*VLOOKUP($D62,Averages!$H$113:$K$117,3,0),Proj_Rounding)</f>
        <v>2</v>
      </c>
      <c r="M62" s="6">
        <f>ROUND(EXP('Random Numbers'!AI61)/2.5*Averages!$J61+(1-'Random Numbers'!AI61^0.5)*VLOOKUP($D62,Averages!$H$113:$K$117,3,0),Proj_Rounding)</f>
        <v>1</v>
      </c>
      <c r="N62" s="6">
        <f>ROUND(EXP('Random Numbers'!AJ61)/2.5*Averages!$J61+(1-'Random Numbers'!AJ61^0.5)*VLOOKUP($D62,Averages!$H$113:$K$117,3,0),Proj_Rounding)</f>
        <v>1</v>
      </c>
      <c r="O62" s="6">
        <f>ROUND(EXP('Random Numbers'!AK61)/2.5*Averages!$J61+(1-'Random Numbers'!AK61^0.5)*VLOOKUP($D62,Averages!$H$113:$K$117,3,0),Proj_Rounding)</f>
        <v>1</v>
      </c>
      <c r="P62" s="6">
        <f>ROUND(EXP('Random Numbers'!AL61)/2.5*Averages!$J61+(1-'Random Numbers'!AL61^0.5)*VLOOKUP($D62,Averages!$H$113:$K$117,3,0),Proj_Rounding)</f>
        <v>1</v>
      </c>
      <c r="Q62" s="6">
        <f>ROUND(EXP('Random Numbers'!AM61)/2.5*Averages!$J61+(1-'Random Numbers'!AM61^0.5)*VLOOKUP($D62,Averages!$H$113:$K$117,3,0),Proj_Rounding)</f>
        <v>2</v>
      </c>
      <c r="R62" s="6">
        <f>ROUND(EXP('Random Numbers'!AN61)/2.5*Averages!$J61+(1-'Random Numbers'!AN61^0.5)*VLOOKUP($D62,Averages!$H$113:$K$117,3,0),Proj_Rounding)</f>
        <v>2</v>
      </c>
      <c r="S62" s="6">
        <f>ROUND(EXP('Random Numbers'!AO61)/2.5*Averages!$J61+(1-'Random Numbers'!AO61^0.5)*VLOOKUP($D62,Averages!$H$113:$K$117,3,0),Proj_Rounding)</f>
        <v>1</v>
      </c>
      <c r="T62" s="6">
        <f>ROUND(EXP('Random Numbers'!AP61)/2.5*Averages!$J61+(1-'Random Numbers'!AP61^0.5)*VLOOKUP($D62,Averages!$H$113:$K$117,3,0),Proj_Rounding)</f>
        <v>1</v>
      </c>
      <c r="U62" s="6">
        <f>ROUND(EXP('Random Numbers'!AQ61)/2.5*Averages!$J61+(1-'Random Numbers'!AQ61^0.5)*VLOOKUP($D62,Averages!$H$113:$K$117,3,0),Proj_Rounding)</f>
        <v>1</v>
      </c>
      <c r="V62" s="6">
        <f>ROUND(EXP('Random Numbers'!AR61)/2.5*Averages!$J61+(1-'Random Numbers'!AR61^0.5)*VLOOKUP($D62,Averages!$H$113:$K$117,3,0),Proj_Rounding)</f>
        <v>1</v>
      </c>
      <c r="W62" s="6">
        <f>ROUND(EXP('Random Numbers'!AS61)/2.5*Averages!$J61+(1-'Random Numbers'!AS61^0.5)*VLOOKUP($D62,Averages!$H$113:$K$117,3,0),Proj_Rounding)</f>
        <v>1</v>
      </c>
      <c r="X62" s="6">
        <f>ROUND(EXP('Random Numbers'!AT61)/2.5*Averages!$J61+(1-'Random Numbers'!AT61^0.5)*VLOOKUP($D62,Averages!$H$113:$K$117,3,0),Proj_Rounding)</f>
        <v>1</v>
      </c>
      <c r="Y62" s="6">
        <f>ROUND(EXP('Random Numbers'!AU61)/2.5*Averages!$J61+(1-'Random Numbers'!AU61^0.5)*VLOOKUP($D62,Averages!$H$113:$K$117,3,0),Proj_Rounding)</f>
        <v>1</v>
      </c>
      <c r="Z62" s="6">
        <f>ROUND(EXP('Random Numbers'!AV61)/2.5*Averages!$J61+(1-'Random Numbers'!AV61^0.5)*VLOOKUP($D62,Averages!$H$113:$K$117,3,0),Proj_Rounding)</f>
        <v>1</v>
      </c>
      <c r="AA62" s="6">
        <f>ROUND(EXP('Random Numbers'!AW61)/2.5*Averages!$J61+(1-'Random Numbers'!AW61^0.5)*VLOOKUP($D62,Averages!$H$113:$K$117,3,0),Proj_Rounding)</f>
        <v>2</v>
      </c>
      <c r="AB62" s="6">
        <f>ROUND(EXP('Random Numbers'!AX61)/2.5*Averages!$J61+(1-'Random Numbers'!AX61^0.5)*VLOOKUP($D62,Averages!$H$113:$K$117,3,0),Proj_Rounding)</f>
        <v>1</v>
      </c>
      <c r="AC62" s="49">
        <f>ROUND(EXP('Random Numbers'!AY61)/2.5*Averages!$J61+(1-'Random Numbers'!AY61^0.5)*VLOOKUP($D62,Averages!$H$113:$K$117,3,0),Proj_Rounding)</f>
        <v>2</v>
      </c>
      <c r="AD62" s="69">
        <f t="shared" si="0"/>
        <v>34</v>
      </c>
    </row>
    <row r="63" spans="2:30" ht="15" customHeight="1" x14ac:dyDescent="0.35">
      <c r="B63" s="32" t="s">
        <v>27</v>
      </c>
      <c r="C63" s="51" t="s">
        <v>91</v>
      </c>
      <c r="D63" s="6" t="s">
        <v>9</v>
      </c>
      <c r="E63" s="6">
        <f>ROUND(EXP('Random Numbers'!AA62)/2.5*Averages!$J62+(1-'Random Numbers'!AA62^0.5)*VLOOKUP($D63,Averages!$H$113:$K$117,3,0),Proj_Rounding)</f>
        <v>0</v>
      </c>
      <c r="F63" s="6">
        <f>ROUND(EXP('Random Numbers'!AB62)/2.5*Averages!$J62+(1-'Random Numbers'!AB62^0.5)*VLOOKUP($D63,Averages!$H$113:$K$117,3,0),Proj_Rounding)</f>
        <v>0</v>
      </c>
      <c r="G63" s="6">
        <f>ROUND(EXP('Random Numbers'!AC62)/2.5*Averages!$J62+(1-'Random Numbers'!AC62^0.5)*VLOOKUP($D63,Averages!$H$113:$K$117,3,0),Proj_Rounding)</f>
        <v>0</v>
      </c>
      <c r="H63" s="6">
        <f>ROUND(EXP('Random Numbers'!AD62)/2.5*Averages!$J62+(1-'Random Numbers'!AD62^0.5)*VLOOKUP($D63,Averages!$H$113:$K$117,3,0),Proj_Rounding)</f>
        <v>0</v>
      </c>
      <c r="I63" s="6">
        <f>ROUND(EXP('Random Numbers'!AE62)/2.5*Averages!$J62+(1-'Random Numbers'!AE62^0.5)*VLOOKUP($D63,Averages!$H$113:$K$117,3,0),Proj_Rounding)</f>
        <v>0</v>
      </c>
      <c r="J63" s="6">
        <f>ROUND(EXP('Random Numbers'!AF62)/2.5*Averages!$J62+(1-'Random Numbers'!AF62^0.5)*VLOOKUP($D63,Averages!$H$113:$K$117,3,0),Proj_Rounding)</f>
        <v>0</v>
      </c>
      <c r="K63" s="6">
        <f>ROUND(EXP('Random Numbers'!AG62)/2.5*Averages!$J62+(1-'Random Numbers'!AG62^0.5)*VLOOKUP($D63,Averages!$H$113:$K$117,3,0),Proj_Rounding)</f>
        <v>0</v>
      </c>
      <c r="L63" s="6">
        <f>ROUND(EXP('Random Numbers'!AH62)/2.5*Averages!$J62+(1-'Random Numbers'!AH62^0.5)*VLOOKUP($D63,Averages!$H$113:$K$117,3,0),Proj_Rounding)</f>
        <v>0</v>
      </c>
      <c r="M63" s="6">
        <f>ROUND(EXP('Random Numbers'!AI62)/2.5*Averages!$J62+(1-'Random Numbers'!AI62^0.5)*VLOOKUP($D63,Averages!$H$113:$K$117,3,0),Proj_Rounding)</f>
        <v>0</v>
      </c>
      <c r="N63" s="6">
        <f>ROUND(EXP('Random Numbers'!AJ62)/2.5*Averages!$J62+(1-'Random Numbers'!AJ62^0.5)*VLOOKUP($D63,Averages!$H$113:$K$117,3,0),Proj_Rounding)</f>
        <v>0</v>
      </c>
      <c r="O63" s="6">
        <f>ROUND(EXP('Random Numbers'!AK62)/2.5*Averages!$J62+(1-'Random Numbers'!AK62^0.5)*VLOOKUP($D63,Averages!$H$113:$K$117,3,0),Proj_Rounding)</f>
        <v>0</v>
      </c>
      <c r="P63" s="6">
        <f>ROUND(EXP('Random Numbers'!AL62)/2.5*Averages!$J62+(1-'Random Numbers'!AL62^0.5)*VLOOKUP($D63,Averages!$H$113:$K$117,3,0),Proj_Rounding)</f>
        <v>0</v>
      </c>
      <c r="Q63" s="6">
        <f>ROUND(EXP('Random Numbers'!AM62)/2.5*Averages!$J62+(1-'Random Numbers'!AM62^0.5)*VLOOKUP($D63,Averages!$H$113:$K$117,3,0),Proj_Rounding)</f>
        <v>0</v>
      </c>
      <c r="R63" s="6">
        <f>ROUND(EXP('Random Numbers'!AN62)/2.5*Averages!$J62+(1-'Random Numbers'!AN62^0.5)*VLOOKUP($D63,Averages!$H$113:$K$117,3,0),Proj_Rounding)</f>
        <v>0</v>
      </c>
      <c r="S63" s="6">
        <f>ROUND(EXP('Random Numbers'!AO62)/2.5*Averages!$J62+(1-'Random Numbers'!AO62^0.5)*VLOOKUP($D63,Averages!$H$113:$K$117,3,0),Proj_Rounding)</f>
        <v>0</v>
      </c>
      <c r="T63" s="6">
        <f>ROUND(EXP('Random Numbers'!AP62)/2.5*Averages!$J62+(1-'Random Numbers'!AP62^0.5)*VLOOKUP($D63,Averages!$H$113:$K$117,3,0),Proj_Rounding)</f>
        <v>0</v>
      </c>
      <c r="U63" s="6">
        <f>ROUND(EXP('Random Numbers'!AQ62)/2.5*Averages!$J62+(1-'Random Numbers'!AQ62^0.5)*VLOOKUP($D63,Averages!$H$113:$K$117,3,0),Proj_Rounding)</f>
        <v>0</v>
      </c>
      <c r="V63" s="6">
        <f>ROUND(EXP('Random Numbers'!AR62)/2.5*Averages!$J62+(1-'Random Numbers'!AR62^0.5)*VLOOKUP($D63,Averages!$H$113:$K$117,3,0),Proj_Rounding)</f>
        <v>0</v>
      </c>
      <c r="W63" s="6">
        <f>ROUND(EXP('Random Numbers'!AS62)/2.5*Averages!$J62+(1-'Random Numbers'!AS62^0.5)*VLOOKUP($D63,Averages!$H$113:$K$117,3,0),Proj_Rounding)</f>
        <v>0</v>
      </c>
      <c r="X63" s="6">
        <f>ROUND(EXP('Random Numbers'!AT62)/2.5*Averages!$J62+(1-'Random Numbers'!AT62^0.5)*VLOOKUP($D63,Averages!$H$113:$K$117,3,0),Proj_Rounding)</f>
        <v>0</v>
      </c>
      <c r="Y63" s="6">
        <f>ROUND(EXP('Random Numbers'!AU62)/2.5*Averages!$J62+(1-'Random Numbers'!AU62^0.5)*VLOOKUP($D63,Averages!$H$113:$K$117,3,0),Proj_Rounding)</f>
        <v>0</v>
      </c>
      <c r="Z63" s="6">
        <f>ROUND(EXP('Random Numbers'!AV62)/2.5*Averages!$J62+(1-'Random Numbers'!AV62^0.5)*VLOOKUP($D63,Averages!$H$113:$K$117,3,0),Proj_Rounding)</f>
        <v>0</v>
      </c>
      <c r="AA63" s="6">
        <f>ROUND(EXP('Random Numbers'!AW62)/2.5*Averages!$J62+(1-'Random Numbers'!AW62^0.5)*VLOOKUP($D63,Averages!$H$113:$K$117,3,0),Proj_Rounding)</f>
        <v>0</v>
      </c>
      <c r="AB63" s="6">
        <f>ROUND(EXP('Random Numbers'!AX62)/2.5*Averages!$J62+(1-'Random Numbers'!AX62^0.5)*VLOOKUP($D63,Averages!$H$113:$K$117,3,0),Proj_Rounding)</f>
        <v>0</v>
      </c>
      <c r="AC63" s="49">
        <f>ROUND(EXP('Random Numbers'!AY62)/2.5*Averages!$J62+(1-'Random Numbers'!AY62^0.5)*VLOOKUP($D63,Averages!$H$113:$K$117,3,0),Proj_Rounding)</f>
        <v>0</v>
      </c>
      <c r="AD63" s="69">
        <f t="shared" si="0"/>
        <v>0</v>
      </c>
    </row>
    <row r="64" spans="2:30" ht="15" customHeight="1" x14ac:dyDescent="0.35">
      <c r="B64" s="32" t="s">
        <v>27</v>
      </c>
      <c r="C64" s="51" t="s">
        <v>92</v>
      </c>
      <c r="D64" s="6" t="s">
        <v>9</v>
      </c>
      <c r="E64" s="6">
        <f>ROUND(EXP('Random Numbers'!AA63)/2.5*Averages!$J63+(1-'Random Numbers'!AA63^0.5)*VLOOKUP($D64,Averages!$H$113:$K$117,3,0),Proj_Rounding)</f>
        <v>0</v>
      </c>
      <c r="F64" s="6">
        <f>ROUND(EXP('Random Numbers'!AB63)/2.5*Averages!$J63+(1-'Random Numbers'!AB63^0.5)*VLOOKUP($D64,Averages!$H$113:$K$117,3,0),Proj_Rounding)</f>
        <v>0</v>
      </c>
      <c r="G64" s="6">
        <f>ROUND(EXP('Random Numbers'!AC63)/2.5*Averages!$J63+(1-'Random Numbers'!AC63^0.5)*VLOOKUP($D64,Averages!$H$113:$K$117,3,0),Proj_Rounding)</f>
        <v>0</v>
      </c>
      <c r="H64" s="6">
        <f>ROUND(EXP('Random Numbers'!AD63)/2.5*Averages!$J63+(1-'Random Numbers'!AD63^0.5)*VLOOKUP($D64,Averages!$H$113:$K$117,3,0),Proj_Rounding)</f>
        <v>0</v>
      </c>
      <c r="I64" s="6">
        <f>ROUND(EXP('Random Numbers'!AE63)/2.5*Averages!$J63+(1-'Random Numbers'!AE63^0.5)*VLOOKUP($D64,Averages!$H$113:$K$117,3,0),Proj_Rounding)</f>
        <v>0</v>
      </c>
      <c r="J64" s="6">
        <f>ROUND(EXP('Random Numbers'!AF63)/2.5*Averages!$J63+(1-'Random Numbers'!AF63^0.5)*VLOOKUP($D64,Averages!$H$113:$K$117,3,0),Proj_Rounding)</f>
        <v>0</v>
      </c>
      <c r="K64" s="6">
        <f>ROUND(EXP('Random Numbers'!AG63)/2.5*Averages!$J63+(1-'Random Numbers'!AG63^0.5)*VLOOKUP($D64,Averages!$H$113:$K$117,3,0),Proj_Rounding)</f>
        <v>0</v>
      </c>
      <c r="L64" s="6">
        <f>ROUND(EXP('Random Numbers'!AH63)/2.5*Averages!$J63+(1-'Random Numbers'!AH63^0.5)*VLOOKUP($D64,Averages!$H$113:$K$117,3,0),Proj_Rounding)</f>
        <v>0</v>
      </c>
      <c r="M64" s="6">
        <f>ROUND(EXP('Random Numbers'!AI63)/2.5*Averages!$J63+(1-'Random Numbers'!AI63^0.5)*VLOOKUP($D64,Averages!$H$113:$K$117,3,0),Proj_Rounding)</f>
        <v>0</v>
      </c>
      <c r="N64" s="6">
        <f>ROUND(EXP('Random Numbers'!AJ63)/2.5*Averages!$J63+(1-'Random Numbers'!AJ63^0.5)*VLOOKUP($D64,Averages!$H$113:$K$117,3,0),Proj_Rounding)</f>
        <v>0</v>
      </c>
      <c r="O64" s="6">
        <f>ROUND(EXP('Random Numbers'!AK63)/2.5*Averages!$J63+(1-'Random Numbers'!AK63^0.5)*VLOOKUP($D64,Averages!$H$113:$K$117,3,0),Proj_Rounding)</f>
        <v>0</v>
      </c>
      <c r="P64" s="6">
        <f>ROUND(EXP('Random Numbers'!AL63)/2.5*Averages!$J63+(1-'Random Numbers'!AL63^0.5)*VLOOKUP($D64,Averages!$H$113:$K$117,3,0),Proj_Rounding)</f>
        <v>0</v>
      </c>
      <c r="Q64" s="6">
        <f>ROUND(EXP('Random Numbers'!AM63)/2.5*Averages!$J63+(1-'Random Numbers'!AM63^0.5)*VLOOKUP($D64,Averages!$H$113:$K$117,3,0),Proj_Rounding)</f>
        <v>0</v>
      </c>
      <c r="R64" s="6">
        <f>ROUND(EXP('Random Numbers'!AN63)/2.5*Averages!$J63+(1-'Random Numbers'!AN63^0.5)*VLOOKUP($D64,Averages!$H$113:$K$117,3,0),Proj_Rounding)</f>
        <v>0</v>
      </c>
      <c r="S64" s="6">
        <f>ROUND(EXP('Random Numbers'!AO63)/2.5*Averages!$J63+(1-'Random Numbers'!AO63^0.5)*VLOOKUP($D64,Averages!$H$113:$K$117,3,0),Proj_Rounding)</f>
        <v>0</v>
      </c>
      <c r="T64" s="6">
        <f>ROUND(EXP('Random Numbers'!AP63)/2.5*Averages!$J63+(1-'Random Numbers'!AP63^0.5)*VLOOKUP($D64,Averages!$H$113:$K$117,3,0),Proj_Rounding)</f>
        <v>0</v>
      </c>
      <c r="U64" s="6">
        <f>ROUND(EXP('Random Numbers'!AQ63)/2.5*Averages!$J63+(1-'Random Numbers'!AQ63^0.5)*VLOOKUP($D64,Averages!$H$113:$K$117,3,0),Proj_Rounding)</f>
        <v>0</v>
      </c>
      <c r="V64" s="6">
        <f>ROUND(EXP('Random Numbers'!AR63)/2.5*Averages!$J63+(1-'Random Numbers'!AR63^0.5)*VLOOKUP($D64,Averages!$H$113:$K$117,3,0),Proj_Rounding)</f>
        <v>0</v>
      </c>
      <c r="W64" s="6">
        <f>ROUND(EXP('Random Numbers'!AS63)/2.5*Averages!$J63+(1-'Random Numbers'!AS63^0.5)*VLOOKUP($D64,Averages!$H$113:$K$117,3,0),Proj_Rounding)</f>
        <v>0</v>
      </c>
      <c r="X64" s="6">
        <f>ROUND(EXP('Random Numbers'!AT63)/2.5*Averages!$J63+(1-'Random Numbers'!AT63^0.5)*VLOOKUP($D64,Averages!$H$113:$K$117,3,0),Proj_Rounding)</f>
        <v>0</v>
      </c>
      <c r="Y64" s="6">
        <f>ROUND(EXP('Random Numbers'!AU63)/2.5*Averages!$J63+(1-'Random Numbers'!AU63^0.5)*VLOOKUP($D64,Averages!$H$113:$K$117,3,0),Proj_Rounding)</f>
        <v>0</v>
      </c>
      <c r="Z64" s="6">
        <f>ROUND(EXP('Random Numbers'!AV63)/2.5*Averages!$J63+(1-'Random Numbers'!AV63^0.5)*VLOOKUP($D64,Averages!$H$113:$K$117,3,0),Proj_Rounding)</f>
        <v>0</v>
      </c>
      <c r="AA64" s="6">
        <f>ROUND(EXP('Random Numbers'!AW63)/2.5*Averages!$J63+(1-'Random Numbers'!AW63^0.5)*VLOOKUP($D64,Averages!$H$113:$K$117,3,0),Proj_Rounding)</f>
        <v>0</v>
      </c>
      <c r="AB64" s="6">
        <f>ROUND(EXP('Random Numbers'!AX63)/2.5*Averages!$J63+(1-'Random Numbers'!AX63^0.5)*VLOOKUP($D64,Averages!$H$113:$K$117,3,0),Proj_Rounding)</f>
        <v>0</v>
      </c>
      <c r="AC64" s="49">
        <f>ROUND(EXP('Random Numbers'!AY63)/2.5*Averages!$J63+(1-'Random Numbers'!AY63^0.5)*VLOOKUP($D64,Averages!$H$113:$K$117,3,0),Proj_Rounding)</f>
        <v>0</v>
      </c>
      <c r="AD64" s="69">
        <f t="shared" si="0"/>
        <v>0</v>
      </c>
    </row>
    <row r="65" spans="2:30" ht="15" customHeight="1" x14ac:dyDescent="0.35">
      <c r="B65" s="32" t="s">
        <v>27</v>
      </c>
      <c r="C65" s="51" t="s">
        <v>93</v>
      </c>
      <c r="D65" s="6" t="s">
        <v>9</v>
      </c>
      <c r="E65" s="6">
        <f>ROUND(EXP('Random Numbers'!AA64)/2.5*Averages!$J64+(1-'Random Numbers'!AA64^0.5)*VLOOKUP($D65,Averages!$H$113:$K$117,3,0),Proj_Rounding)</f>
        <v>0</v>
      </c>
      <c r="F65" s="6">
        <f>ROUND(EXP('Random Numbers'!AB64)/2.5*Averages!$J64+(1-'Random Numbers'!AB64^0.5)*VLOOKUP($D65,Averages!$H$113:$K$117,3,0),Proj_Rounding)</f>
        <v>0</v>
      </c>
      <c r="G65" s="6">
        <f>ROUND(EXP('Random Numbers'!AC64)/2.5*Averages!$J64+(1-'Random Numbers'!AC64^0.5)*VLOOKUP($D65,Averages!$H$113:$K$117,3,0),Proj_Rounding)</f>
        <v>0</v>
      </c>
      <c r="H65" s="6">
        <f>ROUND(EXP('Random Numbers'!AD64)/2.5*Averages!$J64+(1-'Random Numbers'!AD64^0.5)*VLOOKUP($D65,Averages!$H$113:$K$117,3,0),Proj_Rounding)</f>
        <v>0</v>
      </c>
      <c r="I65" s="6">
        <f>ROUND(EXP('Random Numbers'!AE64)/2.5*Averages!$J64+(1-'Random Numbers'!AE64^0.5)*VLOOKUP($D65,Averages!$H$113:$K$117,3,0),Proj_Rounding)</f>
        <v>0</v>
      </c>
      <c r="J65" s="6">
        <f>ROUND(EXP('Random Numbers'!AF64)/2.5*Averages!$J64+(1-'Random Numbers'!AF64^0.5)*VLOOKUP($D65,Averages!$H$113:$K$117,3,0),Proj_Rounding)</f>
        <v>0</v>
      </c>
      <c r="K65" s="6">
        <f>ROUND(EXP('Random Numbers'!AG64)/2.5*Averages!$J64+(1-'Random Numbers'!AG64^0.5)*VLOOKUP($D65,Averages!$H$113:$K$117,3,0),Proj_Rounding)</f>
        <v>0</v>
      </c>
      <c r="L65" s="6">
        <f>ROUND(EXP('Random Numbers'!AH64)/2.5*Averages!$J64+(1-'Random Numbers'!AH64^0.5)*VLOOKUP($D65,Averages!$H$113:$K$117,3,0),Proj_Rounding)</f>
        <v>0</v>
      </c>
      <c r="M65" s="6">
        <f>ROUND(EXP('Random Numbers'!AI64)/2.5*Averages!$J64+(1-'Random Numbers'!AI64^0.5)*VLOOKUP($D65,Averages!$H$113:$K$117,3,0),Proj_Rounding)</f>
        <v>0</v>
      </c>
      <c r="N65" s="6">
        <f>ROUND(EXP('Random Numbers'!AJ64)/2.5*Averages!$J64+(1-'Random Numbers'!AJ64^0.5)*VLOOKUP($D65,Averages!$H$113:$K$117,3,0),Proj_Rounding)</f>
        <v>0</v>
      </c>
      <c r="O65" s="6">
        <f>ROUND(EXP('Random Numbers'!AK64)/2.5*Averages!$J64+(1-'Random Numbers'!AK64^0.5)*VLOOKUP($D65,Averages!$H$113:$K$117,3,0),Proj_Rounding)</f>
        <v>0</v>
      </c>
      <c r="P65" s="6">
        <f>ROUND(EXP('Random Numbers'!AL64)/2.5*Averages!$J64+(1-'Random Numbers'!AL64^0.5)*VLOOKUP($D65,Averages!$H$113:$K$117,3,0),Proj_Rounding)</f>
        <v>0</v>
      </c>
      <c r="Q65" s="6">
        <f>ROUND(EXP('Random Numbers'!AM64)/2.5*Averages!$J64+(1-'Random Numbers'!AM64^0.5)*VLOOKUP($D65,Averages!$H$113:$K$117,3,0),Proj_Rounding)</f>
        <v>0</v>
      </c>
      <c r="R65" s="6">
        <f>ROUND(EXP('Random Numbers'!AN64)/2.5*Averages!$J64+(1-'Random Numbers'!AN64^0.5)*VLOOKUP($D65,Averages!$H$113:$K$117,3,0),Proj_Rounding)</f>
        <v>0</v>
      </c>
      <c r="S65" s="6">
        <f>ROUND(EXP('Random Numbers'!AO64)/2.5*Averages!$J64+(1-'Random Numbers'!AO64^0.5)*VLOOKUP($D65,Averages!$H$113:$K$117,3,0),Proj_Rounding)</f>
        <v>0</v>
      </c>
      <c r="T65" s="6">
        <f>ROUND(EXP('Random Numbers'!AP64)/2.5*Averages!$J64+(1-'Random Numbers'!AP64^0.5)*VLOOKUP($D65,Averages!$H$113:$K$117,3,0),Proj_Rounding)</f>
        <v>0</v>
      </c>
      <c r="U65" s="6">
        <f>ROUND(EXP('Random Numbers'!AQ64)/2.5*Averages!$J64+(1-'Random Numbers'!AQ64^0.5)*VLOOKUP($D65,Averages!$H$113:$K$117,3,0),Proj_Rounding)</f>
        <v>0</v>
      </c>
      <c r="V65" s="6">
        <f>ROUND(EXP('Random Numbers'!AR64)/2.5*Averages!$J64+(1-'Random Numbers'!AR64^0.5)*VLOOKUP($D65,Averages!$H$113:$K$117,3,0),Proj_Rounding)</f>
        <v>0</v>
      </c>
      <c r="W65" s="6">
        <f>ROUND(EXP('Random Numbers'!AS64)/2.5*Averages!$J64+(1-'Random Numbers'!AS64^0.5)*VLOOKUP($D65,Averages!$H$113:$K$117,3,0),Proj_Rounding)</f>
        <v>0</v>
      </c>
      <c r="X65" s="6">
        <f>ROUND(EXP('Random Numbers'!AT64)/2.5*Averages!$J64+(1-'Random Numbers'!AT64^0.5)*VLOOKUP($D65,Averages!$H$113:$K$117,3,0),Proj_Rounding)</f>
        <v>0</v>
      </c>
      <c r="Y65" s="6">
        <f>ROUND(EXP('Random Numbers'!AU64)/2.5*Averages!$J64+(1-'Random Numbers'!AU64^0.5)*VLOOKUP($D65,Averages!$H$113:$K$117,3,0),Proj_Rounding)</f>
        <v>0</v>
      </c>
      <c r="Z65" s="6">
        <f>ROUND(EXP('Random Numbers'!AV64)/2.5*Averages!$J64+(1-'Random Numbers'!AV64^0.5)*VLOOKUP($D65,Averages!$H$113:$K$117,3,0),Proj_Rounding)</f>
        <v>0</v>
      </c>
      <c r="AA65" s="6">
        <f>ROUND(EXP('Random Numbers'!AW64)/2.5*Averages!$J64+(1-'Random Numbers'!AW64^0.5)*VLOOKUP($D65,Averages!$H$113:$K$117,3,0),Proj_Rounding)</f>
        <v>0</v>
      </c>
      <c r="AB65" s="6">
        <f>ROUND(EXP('Random Numbers'!AX64)/2.5*Averages!$J64+(1-'Random Numbers'!AX64^0.5)*VLOOKUP($D65,Averages!$H$113:$K$117,3,0),Proj_Rounding)</f>
        <v>0</v>
      </c>
      <c r="AC65" s="49">
        <f>ROUND(EXP('Random Numbers'!AY64)/2.5*Averages!$J64+(1-'Random Numbers'!AY64^0.5)*VLOOKUP($D65,Averages!$H$113:$K$117,3,0),Proj_Rounding)</f>
        <v>0</v>
      </c>
      <c r="AD65" s="69">
        <f t="shared" si="0"/>
        <v>0</v>
      </c>
    </row>
    <row r="66" spans="2:30" ht="15" customHeight="1" x14ac:dyDescent="0.35">
      <c r="B66" s="32" t="s">
        <v>27</v>
      </c>
      <c r="C66" s="51" t="s">
        <v>94</v>
      </c>
      <c r="D66" s="6" t="s">
        <v>9</v>
      </c>
      <c r="E66" s="6">
        <f>ROUND(EXP('Random Numbers'!AA65)/2.5*Averages!$J65+(1-'Random Numbers'!AA65^0.5)*VLOOKUP($D66,Averages!$H$113:$K$117,3,0),Proj_Rounding)</f>
        <v>1</v>
      </c>
      <c r="F66" s="6">
        <f>ROUND(EXP('Random Numbers'!AB65)/2.5*Averages!$J65+(1-'Random Numbers'!AB65^0.5)*VLOOKUP($D66,Averages!$H$113:$K$117,3,0),Proj_Rounding)</f>
        <v>1</v>
      </c>
      <c r="G66" s="6">
        <f>ROUND(EXP('Random Numbers'!AC65)/2.5*Averages!$J65+(1-'Random Numbers'!AC65^0.5)*VLOOKUP($D66,Averages!$H$113:$K$117,3,0),Proj_Rounding)</f>
        <v>1</v>
      </c>
      <c r="H66" s="6">
        <f>ROUND(EXP('Random Numbers'!AD65)/2.5*Averages!$J65+(1-'Random Numbers'!AD65^0.5)*VLOOKUP($D66,Averages!$H$113:$K$117,3,0),Proj_Rounding)</f>
        <v>1</v>
      </c>
      <c r="I66" s="6">
        <f>ROUND(EXP('Random Numbers'!AE65)/2.5*Averages!$J65+(1-'Random Numbers'!AE65^0.5)*VLOOKUP($D66,Averages!$H$113:$K$117,3,0),Proj_Rounding)</f>
        <v>2</v>
      </c>
      <c r="J66" s="6">
        <f>ROUND(EXP('Random Numbers'!AF65)/2.5*Averages!$J65+(1-'Random Numbers'!AF65^0.5)*VLOOKUP($D66,Averages!$H$113:$K$117,3,0),Proj_Rounding)</f>
        <v>1</v>
      </c>
      <c r="K66" s="6">
        <f>ROUND(EXP('Random Numbers'!AG65)/2.5*Averages!$J65+(1-'Random Numbers'!AG65^0.5)*VLOOKUP($D66,Averages!$H$113:$K$117,3,0),Proj_Rounding)</f>
        <v>1</v>
      </c>
      <c r="L66" s="6">
        <f>ROUND(EXP('Random Numbers'!AH65)/2.5*Averages!$J65+(1-'Random Numbers'!AH65^0.5)*VLOOKUP($D66,Averages!$H$113:$K$117,3,0),Proj_Rounding)</f>
        <v>1</v>
      </c>
      <c r="M66" s="6">
        <f>ROUND(EXP('Random Numbers'!AI65)/2.5*Averages!$J65+(1-'Random Numbers'!AI65^0.5)*VLOOKUP($D66,Averages!$H$113:$K$117,3,0),Proj_Rounding)</f>
        <v>1</v>
      </c>
      <c r="N66" s="6">
        <f>ROUND(EXP('Random Numbers'!AJ65)/2.5*Averages!$J65+(1-'Random Numbers'!AJ65^0.5)*VLOOKUP($D66,Averages!$H$113:$K$117,3,0),Proj_Rounding)</f>
        <v>1</v>
      </c>
      <c r="O66" s="6">
        <f>ROUND(EXP('Random Numbers'!AK65)/2.5*Averages!$J65+(1-'Random Numbers'!AK65^0.5)*VLOOKUP($D66,Averages!$H$113:$K$117,3,0),Proj_Rounding)</f>
        <v>1</v>
      </c>
      <c r="P66" s="6">
        <f>ROUND(EXP('Random Numbers'!AL65)/2.5*Averages!$J65+(1-'Random Numbers'!AL65^0.5)*VLOOKUP($D66,Averages!$H$113:$K$117,3,0),Proj_Rounding)</f>
        <v>1</v>
      </c>
      <c r="Q66" s="6">
        <f>ROUND(EXP('Random Numbers'!AM65)/2.5*Averages!$J65+(1-'Random Numbers'!AM65^0.5)*VLOOKUP($D66,Averages!$H$113:$K$117,3,0),Proj_Rounding)</f>
        <v>1</v>
      </c>
      <c r="R66" s="6">
        <f>ROUND(EXP('Random Numbers'!AN65)/2.5*Averages!$J65+(1-'Random Numbers'!AN65^0.5)*VLOOKUP($D66,Averages!$H$113:$K$117,3,0),Proj_Rounding)</f>
        <v>1</v>
      </c>
      <c r="S66" s="6">
        <f>ROUND(EXP('Random Numbers'!AO65)/2.5*Averages!$J65+(1-'Random Numbers'!AO65^0.5)*VLOOKUP($D66,Averages!$H$113:$K$117,3,0),Proj_Rounding)</f>
        <v>1</v>
      </c>
      <c r="T66" s="6">
        <f>ROUND(EXP('Random Numbers'!AP65)/2.5*Averages!$J65+(1-'Random Numbers'!AP65^0.5)*VLOOKUP($D66,Averages!$H$113:$K$117,3,0),Proj_Rounding)</f>
        <v>1</v>
      </c>
      <c r="U66" s="6">
        <f>ROUND(EXP('Random Numbers'!AQ65)/2.5*Averages!$J65+(1-'Random Numbers'!AQ65^0.5)*VLOOKUP($D66,Averages!$H$113:$K$117,3,0),Proj_Rounding)</f>
        <v>1</v>
      </c>
      <c r="V66" s="6">
        <f>ROUND(EXP('Random Numbers'!AR65)/2.5*Averages!$J65+(1-'Random Numbers'!AR65^0.5)*VLOOKUP($D66,Averages!$H$113:$K$117,3,0),Proj_Rounding)</f>
        <v>2</v>
      </c>
      <c r="W66" s="6">
        <f>ROUND(EXP('Random Numbers'!AS65)/2.5*Averages!$J65+(1-'Random Numbers'!AS65^0.5)*VLOOKUP($D66,Averages!$H$113:$K$117,3,0),Proj_Rounding)</f>
        <v>1</v>
      </c>
      <c r="X66" s="6">
        <f>ROUND(EXP('Random Numbers'!AT65)/2.5*Averages!$J65+(1-'Random Numbers'!AT65^0.5)*VLOOKUP($D66,Averages!$H$113:$K$117,3,0),Proj_Rounding)</f>
        <v>1</v>
      </c>
      <c r="Y66" s="6">
        <f>ROUND(EXP('Random Numbers'!AU65)/2.5*Averages!$J65+(1-'Random Numbers'!AU65^0.5)*VLOOKUP($D66,Averages!$H$113:$K$117,3,0),Proj_Rounding)</f>
        <v>1</v>
      </c>
      <c r="Z66" s="6">
        <f>ROUND(EXP('Random Numbers'!AV65)/2.5*Averages!$J65+(1-'Random Numbers'!AV65^0.5)*VLOOKUP($D66,Averages!$H$113:$K$117,3,0),Proj_Rounding)</f>
        <v>1</v>
      </c>
      <c r="AA66" s="6">
        <f>ROUND(EXP('Random Numbers'!AW65)/2.5*Averages!$J65+(1-'Random Numbers'!AW65^0.5)*VLOOKUP($D66,Averages!$H$113:$K$117,3,0),Proj_Rounding)</f>
        <v>1</v>
      </c>
      <c r="AB66" s="6">
        <f>ROUND(EXP('Random Numbers'!AX65)/2.5*Averages!$J65+(1-'Random Numbers'!AX65^0.5)*VLOOKUP($D66,Averages!$H$113:$K$117,3,0),Proj_Rounding)</f>
        <v>1</v>
      </c>
      <c r="AC66" s="49">
        <f>ROUND(EXP('Random Numbers'!AY65)/2.5*Averages!$J65+(1-'Random Numbers'!AY65^0.5)*VLOOKUP($D66,Averages!$H$113:$K$117,3,0),Proj_Rounding)</f>
        <v>1</v>
      </c>
      <c r="AD66" s="69">
        <f t="shared" si="0"/>
        <v>27</v>
      </c>
    </row>
    <row r="67" spans="2:30" ht="15" customHeight="1" x14ac:dyDescent="0.35">
      <c r="B67" s="32" t="s">
        <v>27</v>
      </c>
      <c r="C67" s="51" t="s">
        <v>95</v>
      </c>
      <c r="D67" s="6" t="s">
        <v>10</v>
      </c>
      <c r="E67" s="6">
        <f>ROUND(EXP('Random Numbers'!AA66)/2.5*Averages!$J66+(1-'Random Numbers'!AA66^0.5)*VLOOKUP($D67,Averages!$H$113:$K$117,3,0),Proj_Rounding)</f>
        <v>1</v>
      </c>
      <c r="F67" s="6">
        <f>ROUND(EXP('Random Numbers'!AB66)/2.5*Averages!$J66+(1-'Random Numbers'!AB66^0.5)*VLOOKUP($D67,Averages!$H$113:$K$117,3,0),Proj_Rounding)</f>
        <v>1</v>
      </c>
      <c r="G67" s="6">
        <f>ROUND(EXP('Random Numbers'!AC66)/2.5*Averages!$J66+(1-'Random Numbers'!AC66^0.5)*VLOOKUP($D67,Averages!$H$113:$K$117,3,0),Proj_Rounding)</f>
        <v>1</v>
      </c>
      <c r="H67" s="6">
        <f>ROUND(EXP('Random Numbers'!AD66)/2.5*Averages!$J66+(1-'Random Numbers'!AD66^0.5)*VLOOKUP($D67,Averages!$H$113:$K$117,3,0),Proj_Rounding)</f>
        <v>1</v>
      </c>
      <c r="I67" s="6">
        <f>ROUND(EXP('Random Numbers'!AE66)/2.5*Averages!$J66+(1-'Random Numbers'!AE66^0.5)*VLOOKUP($D67,Averages!$H$113:$K$117,3,0),Proj_Rounding)</f>
        <v>2</v>
      </c>
      <c r="J67" s="6">
        <f>ROUND(EXP('Random Numbers'!AF66)/2.5*Averages!$J66+(1-'Random Numbers'!AF66^0.5)*VLOOKUP($D67,Averages!$H$113:$K$117,3,0),Proj_Rounding)</f>
        <v>1</v>
      </c>
      <c r="K67" s="6">
        <f>ROUND(EXP('Random Numbers'!AG66)/2.5*Averages!$J66+(1-'Random Numbers'!AG66^0.5)*VLOOKUP($D67,Averages!$H$113:$K$117,3,0),Proj_Rounding)</f>
        <v>1</v>
      </c>
      <c r="L67" s="6">
        <f>ROUND(EXP('Random Numbers'!AH66)/2.5*Averages!$J66+(1-'Random Numbers'!AH66^0.5)*VLOOKUP($D67,Averages!$H$113:$K$117,3,0),Proj_Rounding)</f>
        <v>1</v>
      </c>
      <c r="M67" s="6">
        <f>ROUND(EXP('Random Numbers'!AI66)/2.5*Averages!$J66+(1-'Random Numbers'!AI66^0.5)*VLOOKUP($D67,Averages!$H$113:$K$117,3,0),Proj_Rounding)</f>
        <v>1</v>
      </c>
      <c r="N67" s="6">
        <f>ROUND(EXP('Random Numbers'!AJ66)/2.5*Averages!$J66+(1-'Random Numbers'!AJ66^0.5)*VLOOKUP($D67,Averages!$H$113:$K$117,3,0),Proj_Rounding)</f>
        <v>1</v>
      </c>
      <c r="O67" s="6">
        <f>ROUND(EXP('Random Numbers'!AK66)/2.5*Averages!$J66+(1-'Random Numbers'!AK66^0.5)*VLOOKUP($D67,Averages!$H$113:$K$117,3,0),Proj_Rounding)</f>
        <v>1</v>
      </c>
      <c r="P67" s="6">
        <f>ROUND(EXP('Random Numbers'!AL66)/2.5*Averages!$J66+(1-'Random Numbers'!AL66^0.5)*VLOOKUP($D67,Averages!$H$113:$K$117,3,0),Proj_Rounding)</f>
        <v>1</v>
      </c>
      <c r="Q67" s="6">
        <f>ROUND(EXP('Random Numbers'!AM66)/2.5*Averages!$J66+(1-'Random Numbers'!AM66^0.5)*VLOOKUP($D67,Averages!$H$113:$K$117,3,0),Proj_Rounding)</f>
        <v>1</v>
      </c>
      <c r="R67" s="6">
        <f>ROUND(EXP('Random Numbers'!AN66)/2.5*Averages!$J66+(1-'Random Numbers'!AN66^0.5)*VLOOKUP($D67,Averages!$H$113:$K$117,3,0),Proj_Rounding)</f>
        <v>1</v>
      </c>
      <c r="S67" s="6">
        <f>ROUND(EXP('Random Numbers'!AO66)/2.5*Averages!$J66+(1-'Random Numbers'!AO66^0.5)*VLOOKUP($D67,Averages!$H$113:$K$117,3,0),Proj_Rounding)</f>
        <v>1</v>
      </c>
      <c r="T67" s="6">
        <f>ROUND(EXP('Random Numbers'!AP66)/2.5*Averages!$J66+(1-'Random Numbers'!AP66^0.5)*VLOOKUP($D67,Averages!$H$113:$K$117,3,0),Proj_Rounding)</f>
        <v>2</v>
      </c>
      <c r="U67" s="6">
        <f>ROUND(EXP('Random Numbers'!AQ66)/2.5*Averages!$J66+(1-'Random Numbers'!AQ66^0.5)*VLOOKUP($D67,Averages!$H$113:$K$117,3,0),Proj_Rounding)</f>
        <v>1</v>
      </c>
      <c r="V67" s="6">
        <f>ROUND(EXP('Random Numbers'!AR66)/2.5*Averages!$J66+(1-'Random Numbers'!AR66^0.5)*VLOOKUP($D67,Averages!$H$113:$K$117,3,0),Proj_Rounding)</f>
        <v>1</v>
      </c>
      <c r="W67" s="6">
        <f>ROUND(EXP('Random Numbers'!AS66)/2.5*Averages!$J66+(1-'Random Numbers'!AS66^0.5)*VLOOKUP($D67,Averages!$H$113:$K$117,3,0),Proj_Rounding)</f>
        <v>1</v>
      </c>
      <c r="X67" s="6">
        <f>ROUND(EXP('Random Numbers'!AT66)/2.5*Averages!$J66+(1-'Random Numbers'!AT66^0.5)*VLOOKUP($D67,Averages!$H$113:$K$117,3,0),Proj_Rounding)</f>
        <v>1</v>
      </c>
      <c r="Y67" s="6">
        <f>ROUND(EXP('Random Numbers'!AU66)/2.5*Averages!$J66+(1-'Random Numbers'!AU66^0.5)*VLOOKUP($D67,Averages!$H$113:$K$117,3,0),Proj_Rounding)</f>
        <v>1</v>
      </c>
      <c r="Z67" s="6">
        <f>ROUND(EXP('Random Numbers'!AV66)/2.5*Averages!$J66+(1-'Random Numbers'!AV66^0.5)*VLOOKUP($D67,Averages!$H$113:$K$117,3,0),Proj_Rounding)</f>
        <v>1</v>
      </c>
      <c r="AA67" s="6">
        <f>ROUND(EXP('Random Numbers'!AW66)/2.5*Averages!$J66+(1-'Random Numbers'!AW66^0.5)*VLOOKUP($D67,Averages!$H$113:$K$117,3,0),Proj_Rounding)</f>
        <v>1</v>
      </c>
      <c r="AB67" s="6">
        <f>ROUND(EXP('Random Numbers'!AX66)/2.5*Averages!$J66+(1-'Random Numbers'!AX66^0.5)*VLOOKUP($D67,Averages!$H$113:$K$117,3,0),Proj_Rounding)</f>
        <v>1</v>
      </c>
      <c r="AC67" s="49">
        <f>ROUND(EXP('Random Numbers'!AY66)/2.5*Averages!$J66+(1-'Random Numbers'!AY66^0.5)*VLOOKUP($D67,Averages!$H$113:$K$117,3,0),Proj_Rounding)</f>
        <v>1</v>
      </c>
      <c r="AD67" s="69">
        <f t="shared" si="0"/>
        <v>27</v>
      </c>
    </row>
    <row r="68" spans="2:30" ht="15" customHeight="1" x14ac:dyDescent="0.35">
      <c r="B68" s="32" t="s">
        <v>27</v>
      </c>
      <c r="C68" s="51" t="s">
        <v>96</v>
      </c>
      <c r="D68" s="6" t="s">
        <v>11</v>
      </c>
      <c r="E68" s="6">
        <f>ROUND(EXP('Random Numbers'!AA67)/2.5*Averages!$J67+(1-'Random Numbers'!AA67^0.5)*VLOOKUP($D68,Averages!$H$113:$K$117,3,0),Proj_Rounding)</f>
        <v>0</v>
      </c>
      <c r="F68" s="6">
        <f>ROUND(EXP('Random Numbers'!AB67)/2.5*Averages!$J67+(1-'Random Numbers'!AB67^0.5)*VLOOKUP($D68,Averages!$H$113:$K$117,3,0),Proj_Rounding)</f>
        <v>0</v>
      </c>
      <c r="G68" s="6">
        <f>ROUND(EXP('Random Numbers'!AC67)/2.5*Averages!$J67+(1-'Random Numbers'!AC67^0.5)*VLOOKUP($D68,Averages!$H$113:$K$117,3,0),Proj_Rounding)</f>
        <v>0</v>
      </c>
      <c r="H68" s="6">
        <f>ROUND(EXP('Random Numbers'!AD67)/2.5*Averages!$J67+(1-'Random Numbers'!AD67^0.5)*VLOOKUP($D68,Averages!$H$113:$K$117,3,0),Proj_Rounding)</f>
        <v>0</v>
      </c>
      <c r="I68" s="6">
        <f>ROUND(EXP('Random Numbers'!AE67)/2.5*Averages!$J67+(1-'Random Numbers'!AE67^0.5)*VLOOKUP($D68,Averages!$H$113:$K$117,3,0),Proj_Rounding)</f>
        <v>0</v>
      </c>
      <c r="J68" s="6">
        <f>ROUND(EXP('Random Numbers'!AF67)/2.5*Averages!$J67+(1-'Random Numbers'!AF67^0.5)*VLOOKUP($D68,Averages!$H$113:$K$117,3,0),Proj_Rounding)</f>
        <v>0</v>
      </c>
      <c r="K68" s="6">
        <f>ROUND(EXP('Random Numbers'!AG67)/2.5*Averages!$J67+(1-'Random Numbers'!AG67^0.5)*VLOOKUP($D68,Averages!$H$113:$K$117,3,0),Proj_Rounding)</f>
        <v>0</v>
      </c>
      <c r="L68" s="6">
        <f>ROUND(EXP('Random Numbers'!AH67)/2.5*Averages!$J67+(1-'Random Numbers'!AH67^0.5)*VLOOKUP($D68,Averages!$H$113:$K$117,3,0),Proj_Rounding)</f>
        <v>0</v>
      </c>
      <c r="M68" s="6">
        <f>ROUND(EXP('Random Numbers'!AI67)/2.5*Averages!$J67+(1-'Random Numbers'!AI67^0.5)*VLOOKUP($D68,Averages!$H$113:$K$117,3,0),Proj_Rounding)</f>
        <v>0</v>
      </c>
      <c r="N68" s="6">
        <f>ROUND(EXP('Random Numbers'!AJ67)/2.5*Averages!$J67+(1-'Random Numbers'!AJ67^0.5)*VLOOKUP($D68,Averages!$H$113:$K$117,3,0),Proj_Rounding)</f>
        <v>0</v>
      </c>
      <c r="O68" s="6">
        <f>ROUND(EXP('Random Numbers'!AK67)/2.5*Averages!$J67+(1-'Random Numbers'!AK67^0.5)*VLOOKUP($D68,Averages!$H$113:$K$117,3,0),Proj_Rounding)</f>
        <v>0</v>
      </c>
      <c r="P68" s="6">
        <f>ROUND(EXP('Random Numbers'!AL67)/2.5*Averages!$J67+(1-'Random Numbers'!AL67^0.5)*VLOOKUP($D68,Averages!$H$113:$K$117,3,0),Proj_Rounding)</f>
        <v>0</v>
      </c>
      <c r="Q68" s="6">
        <f>ROUND(EXP('Random Numbers'!AM67)/2.5*Averages!$J67+(1-'Random Numbers'!AM67^0.5)*VLOOKUP($D68,Averages!$H$113:$K$117,3,0),Proj_Rounding)</f>
        <v>0</v>
      </c>
      <c r="R68" s="6">
        <f>ROUND(EXP('Random Numbers'!AN67)/2.5*Averages!$J67+(1-'Random Numbers'!AN67^0.5)*VLOOKUP($D68,Averages!$H$113:$K$117,3,0),Proj_Rounding)</f>
        <v>0</v>
      </c>
      <c r="S68" s="6">
        <f>ROUND(EXP('Random Numbers'!AO67)/2.5*Averages!$J67+(1-'Random Numbers'!AO67^0.5)*VLOOKUP($D68,Averages!$H$113:$K$117,3,0),Proj_Rounding)</f>
        <v>0</v>
      </c>
      <c r="T68" s="6">
        <f>ROUND(EXP('Random Numbers'!AP67)/2.5*Averages!$J67+(1-'Random Numbers'!AP67^0.5)*VLOOKUP($D68,Averages!$H$113:$K$117,3,0),Proj_Rounding)</f>
        <v>0</v>
      </c>
      <c r="U68" s="6">
        <f>ROUND(EXP('Random Numbers'!AQ67)/2.5*Averages!$J67+(1-'Random Numbers'!AQ67^0.5)*VLOOKUP($D68,Averages!$H$113:$K$117,3,0),Proj_Rounding)</f>
        <v>0</v>
      </c>
      <c r="V68" s="6">
        <f>ROUND(EXP('Random Numbers'!AR67)/2.5*Averages!$J67+(1-'Random Numbers'!AR67^0.5)*VLOOKUP($D68,Averages!$H$113:$K$117,3,0),Proj_Rounding)</f>
        <v>0</v>
      </c>
      <c r="W68" s="6">
        <f>ROUND(EXP('Random Numbers'!AS67)/2.5*Averages!$J67+(1-'Random Numbers'!AS67^0.5)*VLOOKUP($D68,Averages!$H$113:$K$117,3,0),Proj_Rounding)</f>
        <v>0</v>
      </c>
      <c r="X68" s="6">
        <f>ROUND(EXP('Random Numbers'!AT67)/2.5*Averages!$J67+(1-'Random Numbers'!AT67^0.5)*VLOOKUP($D68,Averages!$H$113:$K$117,3,0),Proj_Rounding)</f>
        <v>0</v>
      </c>
      <c r="Y68" s="6">
        <f>ROUND(EXP('Random Numbers'!AU67)/2.5*Averages!$J67+(1-'Random Numbers'!AU67^0.5)*VLOOKUP($D68,Averages!$H$113:$K$117,3,0),Proj_Rounding)</f>
        <v>0</v>
      </c>
      <c r="Z68" s="6">
        <f>ROUND(EXP('Random Numbers'!AV67)/2.5*Averages!$J67+(1-'Random Numbers'!AV67^0.5)*VLOOKUP($D68,Averages!$H$113:$K$117,3,0),Proj_Rounding)</f>
        <v>0</v>
      </c>
      <c r="AA68" s="6">
        <f>ROUND(EXP('Random Numbers'!AW67)/2.5*Averages!$J67+(1-'Random Numbers'!AW67^0.5)*VLOOKUP($D68,Averages!$H$113:$K$117,3,0),Proj_Rounding)</f>
        <v>0</v>
      </c>
      <c r="AB68" s="6">
        <f>ROUND(EXP('Random Numbers'!AX67)/2.5*Averages!$J67+(1-'Random Numbers'!AX67^0.5)*VLOOKUP($D68,Averages!$H$113:$K$117,3,0),Proj_Rounding)</f>
        <v>0</v>
      </c>
      <c r="AC68" s="49">
        <f>ROUND(EXP('Random Numbers'!AY67)/2.5*Averages!$J67+(1-'Random Numbers'!AY67^0.5)*VLOOKUP($D68,Averages!$H$113:$K$117,3,0),Proj_Rounding)</f>
        <v>0</v>
      </c>
      <c r="AD68" s="69">
        <f t="shared" si="0"/>
        <v>0</v>
      </c>
    </row>
    <row r="69" spans="2:30" ht="15" customHeight="1" x14ac:dyDescent="0.35">
      <c r="B69" s="32" t="s">
        <v>27</v>
      </c>
      <c r="C69" s="51" t="s">
        <v>97</v>
      </c>
      <c r="D69" s="6" t="s">
        <v>11</v>
      </c>
      <c r="E69" s="6">
        <f>ROUND(EXP('Random Numbers'!AA68)/2.5*Averages!$J68+(1-'Random Numbers'!AA68^0.5)*VLOOKUP($D69,Averages!$H$113:$K$117,3,0),Proj_Rounding)</f>
        <v>0</v>
      </c>
      <c r="F69" s="6">
        <f>ROUND(EXP('Random Numbers'!AB68)/2.5*Averages!$J68+(1-'Random Numbers'!AB68^0.5)*VLOOKUP($D69,Averages!$H$113:$K$117,3,0),Proj_Rounding)</f>
        <v>0</v>
      </c>
      <c r="G69" s="6">
        <f>ROUND(EXP('Random Numbers'!AC68)/2.5*Averages!$J68+(1-'Random Numbers'!AC68^0.5)*VLOOKUP($D69,Averages!$H$113:$K$117,3,0),Proj_Rounding)</f>
        <v>0</v>
      </c>
      <c r="H69" s="6">
        <f>ROUND(EXP('Random Numbers'!AD68)/2.5*Averages!$J68+(1-'Random Numbers'!AD68^0.5)*VLOOKUP($D69,Averages!$H$113:$K$117,3,0),Proj_Rounding)</f>
        <v>0</v>
      </c>
      <c r="I69" s="6">
        <f>ROUND(EXP('Random Numbers'!AE68)/2.5*Averages!$J68+(1-'Random Numbers'!AE68^0.5)*VLOOKUP($D69,Averages!$H$113:$K$117,3,0),Proj_Rounding)</f>
        <v>0</v>
      </c>
      <c r="J69" s="6">
        <f>ROUND(EXP('Random Numbers'!AF68)/2.5*Averages!$J68+(1-'Random Numbers'!AF68^0.5)*VLOOKUP($D69,Averages!$H$113:$K$117,3,0),Proj_Rounding)</f>
        <v>0</v>
      </c>
      <c r="K69" s="6">
        <f>ROUND(EXP('Random Numbers'!AG68)/2.5*Averages!$J68+(1-'Random Numbers'!AG68^0.5)*VLOOKUP($D69,Averages!$H$113:$K$117,3,0),Proj_Rounding)</f>
        <v>0</v>
      </c>
      <c r="L69" s="6">
        <f>ROUND(EXP('Random Numbers'!AH68)/2.5*Averages!$J68+(1-'Random Numbers'!AH68^0.5)*VLOOKUP($D69,Averages!$H$113:$K$117,3,0),Proj_Rounding)</f>
        <v>0</v>
      </c>
      <c r="M69" s="6">
        <f>ROUND(EXP('Random Numbers'!AI68)/2.5*Averages!$J68+(1-'Random Numbers'!AI68^0.5)*VLOOKUP($D69,Averages!$H$113:$K$117,3,0),Proj_Rounding)</f>
        <v>0</v>
      </c>
      <c r="N69" s="6">
        <f>ROUND(EXP('Random Numbers'!AJ68)/2.5*Averages!$J68+(1-'Random Numbers'!AJ68^0.5)*VLOOKUP($D69,Averages!$H$113:$K$117,3,0),Proj_Rounding)</f>
        <v>0</v>
      </c>
      <c r="O69" s="6">
        <f>ROUND(EXP('Random Numbers'!AK68)/2.5*Averages!$J68+(1-'Random Numbers'!AK68^0.5)*VLOOKUP($D69,Averages!$H$113:$K$117,3,0),Proj_Rounding)</f>
        <v>0</v>
      </c>
      <c r="P69" s="6">
        <f>ROUND(EXP('Random Numbers'!AL68)/2.5*Averages!$J68+(1-'Random Numbers'!AL68^0.5)*VLOOKUP($D69,Averages!$H$113:$K$117,3,0),Proj_Rounding)</f>
        <v>0</v>
      </c>
      <c r="Q69" s="6">
        <f>ROUND(EXP('Random Numbers'!AM68)/2.5*Averages!$J68+(1-'Random Numbers'!AM68^0.5)*VLOOKUP($D69,Averages!$H$113:$K$117,3,0),Proj_Rounding)</f>
        <v>0</v>
      </c>
      <c r="R69" s="6">
        <f>ROUND(EXP('Random Numbers'!AN68)/2.5*Averages!$J68+(1-'Random Numbers'!AN68^0.5)*VLOOKUP($D69,Averages!$H$113:$K$117,3,0),Proj_Rounding)</f>
        <v>0</v>
      </c>
      <c r="S69" s="6">
        <f>ROUND(EXP('Random Numbers'!AO68)/2.5*Averages!$J68+(1-'Random Numbers'!AO68^0.5)*VLOOKUP($D69,Averages!$H$113:$K$117,3,0),Proj_Rounding)</f>
        <v>0</v>
      </c>
      <c r="T69" s="6">
        <f>ROUND(EXP('Random Numbers'!AP68)/2.5*Averages!$J68+(1-'Random Numbers'!AP68^0.5)*VLOOKUP($D69,Averages!$H$113:$K$117,3,0),Proj_Rounding)</f>
        <v>0</v>
      </c>
      <c r="U69" s="6">
        <f>ROUND(EXP('Random Numbers'!AQ68)/2.5*Averages!$J68+(1-'Random Numbers'!AQ68^0.5)*VLOOKUP($D69,Averages!$H$113:$K$117,3,0),Proj_Rounding)</f>
        <v>0</v>
      </c>
      <c r="V69" s="6">
        <f>ROUND(EXP('Random Numbers'!AR68)/2.5*Averages!$J68+(1-'Random Numbers'!AR68^0.5)*VLOOKUP($D69,Averages!$H$113:$K$117,3,0),Proj_Rounding)</f>
        <v>0</v>
      </c>
      <c r="W69" s="6">
        <f>ROUND(EXP('Random Numbers'!AS68)/2.5*Averages!$J68+(1-'Random Numbers'!AS68^0.5)*VLOOKUP($D69,Averages!$H$113:$K$117,3,0),Proj_Rounding)</f>
        <v>0</v>
      </c>
      <c r="X69" s="6">
        <f>ROUND(EXP('Random Numbers'!AT68)/2.5*Averages!$J68+(1-'Random Numbers'!AT68^0.5)*VLOOKUP($D69,Averages!$H$113:$K$117,3,0),Proj_Rounding)</f>
        <v>0</v>
      </c>
      <c r="Y69" s="6">
        <f>ROUND(EXP('Random Numbers'!AU68)/2.5*Averages!$J68+(1-'Random Numbers'!AU68^0.5)*VLOOKUP($D69,Averages!$H$113:$K$117,3,0),Proj_Rounding)</f>
        <v>0</v>
      </c>
      <c r="Z69" s="6">
        <f>ROUND(EXP('Random Numbers'!AV68)/2.5*Averages!$J68+(1-'Random Numbers'!AV68^0.5)*VLOOKUP($D69,Averages!$H$113:$K$117,3,0),Proj_Rounding)</f>
        <v>0</v>
      </c>
      <c r="AA69" s="6">
        <f>ROUND(EXP('Random Numbers'!AW68)/2.5*Averages!$J68+(1-'Random Numbers'!AW68^0.5)*VLOOKUP($D69,Averages!$H$113:$K$117,3,0),Proj_Rounding)</f>
        <v>0</v>
      </c>
      <c r="AB69" s="6">
        <f>ROUND(EXP('Random Numbers'!AX68)/2.5*Averages!$J68+(1-'Random Numbers'!AX68^0.5)*VLOOKUP($D69,Averages!$H$113:$K$117,3,0),Proj_Rounding)</f>
        <v>0</v>
      </c>
      <c r="AC69" s="49">
        <f>ROUND(EXP('Random Numbers'!AY68)/2.5*Averages!$J68+(1-'Random Numbers'!AY68^0.5)*VLOOKUP($D69,Averages!$H$113:$K$117,3,0),Proj_Rounding)</f>
        <v>0</v>
      </c>
      <c r="AD69" s="69">
        <f t="shared" ref="AD69:AD113" si="1">SUM(E69:AC69)</f>
        <v>0</v>
      </c>
    </row>
    <row r="70" spans="2:30" ht="15" customHeight="1" x14ac:dyDescent="0.35">
      <c r="B70" s="32" t="s">
        <v>28</v>
      </c>
      <c r="C70" s="51" t="s">
        <v>98</v>
      </c>
      <c r="D70" s="6" t="s">
        <v>8</v>
      </c>
      <c r="E70" s="6">
        <f>ROUND(EXP('Random Numbers'!AA69)/2.5*Averages!$J69+(1-'Random Numbers'!AA69^0.5)*VLOOKUP($D70,Averages!$H$113:$K$117,3,0),Proj_Rounding)</f>
        <v>1</v>
      </c>
      <c r="F70" s="6">
        <f>ROUND(EXP('Random Numbers'!AB69)/2.5*Averages!$J69+(1-'Random Numbers'!AB69^0.5)*VLOOKUP($D70,Averages!$H$113:$K$117,3,0),Proj_Rounding)</f>
        <v>1</v>
      </c>
      <c r="G70" s="6">
        <f>ROUND(EXP('Random Numbers'!AC69)/2.5*Averages!$J69+(1-'Random Numbers'!AC69^0.5)*VLOOKUP($D70,Averages!$H$113:$K$117,3,0),Proj_Rounding)</f>
        <v>1</v>
      </c>
      <c r="H70" s="6">
        <f>ROUND(EXP('Random Numbers'!AD69)/2.5*Averages!$J69+(1-'Random Numbers'!AD69^0.5)*VLOOKUP($D70,Averages!$H$113:$K$117,3,0),Proj_Rounding)</f>
        <v>1</v>
      </c>
      <c r="I70" s="6">
        <f>ROUND(EXP('Random Numbers'!AE69)/2.5*Averages!$J69+(1-'Random Numbers'!AE69^0.5)*VLOOKUP($D70,Averages!$H$113:$K$117,3,0),Proj_Rounding)</f>
        <v>2</v>
      </c>
      <c r="J70" s="6">
        <f>ROUND(EXP('Random Numbers'!AF69)/2.5*Averages!$J69+(1-'Random Numbers'!AF69^0.5)*VLOOKUP($D70,Averages!$H$113:$K$117,3,0),Proj_Rounding)</f>
        <v>1</v>
      </c>
      <c r="K70" s="6">
        <f>ROUND(EXP('Random Numbers'!AG69)/2.5*Averages!$J69+(1-'Random Numbers'!AG69^0.5)*VLOOKUP($D70,Averages!$H$113:$K$117,3,0),Proj_Rounding)</f>
        <v>1</v>
      </c>
      <c r="L70" s="6">
        <f>ROUND(EXP('Random Numbers'!AH69)/2.5*Averages!$J69+(1-'Random Numbers'!AH69^0.5)*VLOOKUP($D70,Averages!$H$113:$K$117,3,0),Proj_Rounding)</f>
        <v>1</v>
      </c>
      <c r="M70" s="6">
        <f>ROUND(EXP('Random Numbers'!AI69)/2.5*Averages!$J69+(1-'Random Numbers'!AI69^0.5)*VLOOKUP($D70,Averages!$H$113:$K$117,3,0),Proj_Rounding)</f>
        <v>1</v>
      </c>
      <c r="N70" s="6">
        <f>ROUND(EXP('Random Numbers'!AJ69)/2.5*Averages!$J69+(1-'Random Numbers'!AJ69^0.5)*VLOOKUP($D70,Averages!$H$113:$K$117,3,0),Proj_Rounding)</f>
        <v>1</v>
      </c>
      <c r="O70" s="6">
        <f>ROUND(EXP('Random Numbers'!AK69)/2.5*Averages!$J69+(1-'Random Numbers'!AK69^0.5)*VLOOKUP($D70,Averages!$H$113:$K$117,3,0),Proj_Rounding)</f>
        <v>1</v>
      </c>
      <c r="P70" s="6">
        <f>ROUND(EXP('Random Numbers'!AL69)/2.5*Averages!$J69+(1-'Random Numbers'!AL69^0.5)*VLOOKUP($D70,Averages!$H$113:$K$117,3,0),Proj_Rounding)</f>
        <v>2</v>
      </c>
      <c r="Q70" s="6">
        <f>ROUND(EXP('Random Numbers'!AM69)/2.5*Averages!$J69+(1-'Random Numbers'!AM69^0.5)*VLOOKUP($D70,Averages!$H$113:$K$117,3,0),Proj_Rounding)</f>
        <v>2</v>
      </c>
      <c r="R70" s="6">
        <f>ROUND(EXP('Random Numbers'!AN69)/2.5*Averages!$J69+(1-'Random Numbers'!AN69^0.5)*VLOOKUP($D70,Averages!$H$113:$K$117,3,0),Proj_Rounding)</f>
        <v>1</v>
      </c>
      <c r="S70" s="6">
        <f>ROUND(EXP('Random Numbers'!AO69)/2.5*Averages!$J69+(1-'Random Numbers'!AO69^0.5)*VLOOKUP($D70,Averages!$H$113:$K$117,3,0),Proj_Rounding)</f>
        <v>1</v>
      </c>
      <c r="T70" s="6">
        <f>ROUND(EXP('Random Numbers'!AP69)/2.5*Averages!$J69+(1-'Random Numbers'!AP69^0.5)*VLOOKUP($D70,Averages!$H$113:$K$117,3,0),Proj_Rounding)</f>
        <v>1</v>
      </c>
      <c r="U70" s="6">
        <f>ROUND(EXP('Random Numbers'!AQ69)/2.5*Averages!$J69+(1-'Random Numbers'!AQ69^0.5)*VLOOKUP($D70,Averages!$H$113:$K$117,3,0),Proj_Rounding)</f>
        <v>2</v>
      </c>
      <c r="V70" s="6">
        <f>ROUND(EXP('Random Numbers'!AR69)/2.5*Averages!$J69+(1-'Random Numbers'!AR69^0.5)*VLOOKUP($D70,Averages!$H$113:$K$117,3,0),Proj_Rounding)</f>
        <v>1</v>
      </c>
      <c r="W70" s="6">
        <f>ROUND(EXP('Random Numbers'!AS69)/2.5*Averages!$J69+(1-'Random Numbers'!AS69^0.5)*VLOOKUP($D70,Averages!$H$113:$K$117,3,0),Proj_Rounding)</f>
        <v>1</v>
      </c>
      <c r="X70" s="6">
        <f>ROUND(EXP('Random Numbers'!AT69)/2.5*Averages!$J69+(1-'Random Numbers'!AT69^0.5)*VLOOKUP($D70,Averages!$H$113:$K$117,3,0),Proj_Rounding)</f>
        <v>1</v>
      </c>
      <c r="Y70" s="6">
        <f>ROUND(EXP('Random Numbers'!AU69)/2.5*Averages!$J69+(1-'Random Numbers'!AU69^0.5)*VLOOKUP($D70,Averages!$H$113:$K$117,3,0),Proj_Rounding)</f>
        <v>1</v>
      </c>
      <c r="Z70" s="6">
        <f>ROUND(EXP('Random Numbers'!AV69)/2.5*Averages!$J69+(1-'Random Numbers'!AV69^0.5)*VLOOKUP($D70,Averages!$H$113:$K$117,3,0),Proj_Rounding)</f>
        <v>1</v>
      </c>
      <c r="AA70" s="6">
        <f>ROUND(EXP('Random Numbers'!AW69)/2.5*Averages!$J69+(1-'Random Numbers'!AW69^0.5)*VLOOKUP($D70,Averages!$H$113:$K$117,3,0),Proj_Rounding)</f>
        <v>1</v>
      </c>
      <c r="AB70" s="6">
        <f>ROUND(EXP('Random Numbers'!AX69)/2.5*Averages!$J69+(1-'Random Numbers'!AX69^0.5)*VLOOKUP($D70,Averages!$H$113:$K$117,3,0),Proj_Rounding)</f>
        <v>1</v>
      </c>
      <c r="AC70" s="49">
        <f>ROUND(EXP('Random Numbers'!AY69)/2.5*Averages!$J69+(1-'Random Numbers'!AY69^0.5)*VLOOKUP($D70,Averages!$H$113:$K$117,3,0),Proj_Rounding)</f>
        <v>2</v>
      </c>
      <c r="AD70" s="69">
        <f t="shared" si="1"/>
        <v>30</v>
      </c>
    </row>
    <row r="71" spans="2:30" ht="15" customHeight="1" x14ac:dyDescent="0.35">
      <c r="B71" s="32" t="s">
        <v>28</v>
      </c>
      <c r="C71" s="51" t="s">
        <v>99</v>
      </c>
      <c r="D71" s="6" t="s">
        <v>8</v>
      </c>
      <c r="E71" s="6">
        <f>ROUND(EXP('Random Numbers'!AA70)/2.5*Averages!$J70+(1-'Random Numbers'!AA70^0.5)*VLOOKUP($D71,Averages!$H$113:$K$117,3,0),Proj_Rounding)</f>
        <v>2</v>
      </c>
      <c r="F71" s="6">
        <f>ROUND(EXP('Random Numbers'!AB70)/2.5*Averages!$J70+(1-'Random Numbers'!AB70^0.5)*VLOOKUP($D71,Averages!$H$113:$K$117,3,0),Proj_Rounding)</f>
        <v>2</v>
      </c>
      <c r="G71" s="6">
        <f>ROUND(EXP('Random Numbers'!AC70)/2.5*Averages!$J70+(1-'Random Numbers'!AC70^0.5)*VLOOKUP($D71,Averages!$H$113:$K$117,3,0),Proj_Rounding)</f>
        <v>2</v>
      </c>
      <c r="H71" s="6">
        <f>ROUND(EXP('Random Numbers'!AD70)/2.5*Averages!$J70+(1-'Random Numbers'!AD70^0.5)*VLOOKUP($D71,Averages!$H$113:$K$117,3,0),Proj_Rounding)</f>
        <v>2</v>
      </c>
      <c r="I71" s="6">
        <f>ROUND(EXP('Random Numbers'!AE70)/2.5*Averages!$J70+(1-'Random Numbers'!AE70^0.5)*VLOOKUP($D71,Averages!$H$113:$K$117,3,0),Proj_Rounding)</f>
        <v>2</v>
      </c>
      <c r="J71" s="6">
        <f>ROUND(EXP('Random Numbers'!AF70)/2.5*Averages!$J70+(1-'Random Numbers'!AF70^0.5)*VLOOKUP($D71,Averages!$H$113:$K$117,3,0),Proj_Rounding)</f>
        <v>2</v>
      </c>
      <c r="K71" s="6">
        <f>ROUND(EXP('Random Numbers'!AG70)/2.5*Averages!$J70+(1-'Random Numbers'!AG70^0.5)*VLOOKUP($D71,Averages!$H$113:$K$117,3,0),Proj_Rounding)</f>
        <v>2</v>
      </c>
      <c r="L71" s="6">
        <f>ROUND(EXP('Random Numbers'!AH70)/2.5*Averages!$J70+(1-'Random Numbers'!AH70^0.5)*VLOOKUP($D71,Averages!$H$113:$K$117,3,0),Proj_Rounding)</f>
        <v>2</v>
      </c>
      <c r="M71" s="6">
        <f>ROUND(EXP('Random Numbers'!AI70)/2.5*Averages!$J70+(1-'Random Numbers'!AI70^0.5)*VLOOKUP($D71,Averages!$H$113:$K$117,3,0),Proj_Rounding)</f>
        <v>2</v>
      </c>
      <c r="N71" s="6">
        <f>ROUND(EXP('Random Numbers'!AJ70)/2.5*Averages!$J70+(1-'Random Numbers'!AJ70^0.5)*VLOOKUP($D71,Averages!$H$113:$K$117,3,0),Proj_Rounding)</f>
        <v>2</v>
      </c>
      <c r="O71" s="6">
        <f>ROUND(EXP('Random Numbers'!AK70)/2.5*Averages!$J70+(1-'Random Numbers'!AK70^0.5)*VLOOKUP($D71,Averages!$H$113:$K$117,3,0),Proj_Rounding)</f>
        <v>2</v>
      </c>
      <c r="P71" s="6">
        <f>ROUND(EXP('Random Numbers'!AL70)/2.5*Averages!$J70+(1-'Random Numbers'!AL70^0.5)*VLOOKUP($D71,Averages!$H$113:$K$117,3,0),Proj_Rounding)</f>
        <v>2</v>
      </c>
      <c r="Q71" s="6">
        <f>ROUND(EXP('Random Numbers'!AM70)/2.5*Averages!$J70+(1-'Random Numbers'!AM70^0.5)*VLOOKUP($D71,Averages!$H$113:$K$117,3,0),Proj_Rounding)</f>
        <v>2</v>
      </c>
      <c r="R71" s="6">
        <f>ROUND(EXP('Random Numbers'!AN70)/2.5*Averages!$J70+(1-'Random Numbers'!AN70^0.5)*VLOOKUP($D71,Averages!$H$113:$K$117,3,0),Proj_Rounding)</f>
        <v>2</v>
      </c>
      <c r="S71" s="6">
        <f>ROUND(EXP('Random Numbers'!AO70)/2.5*Averages!$J70+(1-'Random Numbers'!AO70^0.5)*VLOOKUP($D71,Averages!$H$113:$K$117,3,0),Proj_Rounding)</f>
        <v>2</v>
      </c>
      <c r="T71" s="6">
        <f>ROUND(EXP('Random Numbers'!AP70)/2.5*Averages!$J70+(1-'Random Numbers'!AP70^0.5)*VLOOKUP($D71,Averages!$H$113:$K$117,3,0),Proj_Rounding)</f>
        <v>2</v>
      </c>
      <c r="U71" s="6">
        <f>ROUND(EXP('Random Numbers'!AQ70)/2.5*Averages!$J70+(1-'Random Numbers'!AQ70^0.5)*VLOOKUP($D71,Averages!$H$113:$K$117,3,0),Proj_Rounding)</f>
        <v>2</v>
      </c>
      <c r="V71" s="6">
        <f>ROUND(EXP('Random Numbers'!AR70)/2.5*Averages!$J70+(1-'Random Numbers'!AR70^0.5)*VLOOKUP($D71,Averages!$H$113:$K$117,3,0),Proj_Rounding)</f>
        <v>2</v>
      </c>
      <c r="W71" s="6">
        <f>ROUND(EXP('Random Numbers'!AS70)/2.5*Averages!$J70+(1-'Random Numbers'!AS70^0.5)*VLOOKUP($D71,Averages!$H$113:$K$117,3,0),Proj_Rounding)</f>
        <v>2</v>
      </c>
      <c r="X71" s="6">
        <f>ROUND(EXP('Random Numbers'!AT70)/2.5*Averages!$J70+(1-'Random Numbers'!AT70^0.5)*VLOOKUP($D71,Averages!$H$113:$K$117,3,0),Proj_Rounding)</f>
        <v>2</v>
      </c>
      <c r="Y71" s="6">
        <f>ROUND(EXP('Random Numbers'!AU70)/2.5*Averages!$J70+(1-'Random Numbers'!AU70^0.5)*VLOOKUP($D71,Averages!$H$113:$K$117,3,0),Proj_Rounding)</f>
        <v>2</v>
      </c>
      <c r="Z71" s="6">
        <f>ROUND(EXP('Random Numbers'!AV70)/2.5*Averages!$J70+(1-'Random Numbers'!AV70^0.5)*VLOOKUP($D71,Averages!$H$113:$K$117,3,0),Proj_Rounding)</f>
        <v>2</v>
      </c>
      <c r="AA71" s="6">
        <f>ROUND(EXP('Random Numbers'!AW70)/2.5*Averages!$J70+(1-'Random Numbers'!AW70^0.5)*VLOOKUP($D71,Averages!$H$113:$K$117,3,0),Proj_Rounding)</f>
        <v>2</v>
      </c>
      <c r="AB71" s="6">
        <f>ROUND(EXP('Random Numbers'!AX70)/2.5*Averages!$J70+(1-'Random Numbers'!AX70^0.5)*VLOOKUP($D71,Averages!$H$113:$K$117,3,0),Proj_Rounding)</f>
        <v>2</v>
      </c>
      <c r="AC71" s="49">
        <f>ROUND(EXP('Random Numbers'!AY70)/2.5*Averages!$J70+(1-'Random Numbers'!AY70^0.5)*VLOOKUP($D71,Averages!$H$113:$K$117,3,0),Proj_Rounding)</f>
        <v>2</v>
      </c>
      <c r="AD71" s="69">
        <f t="shared" si="1"/>
        <v>50</v>
      </c>
    </row>
    <row r="72" spans="2:30" ht="15" customHeight="1" x14ac:dyDescent="0.35">
      <c r="B72" s="32" t="s">
        <v>28</v>
      </c>
      <c r="C72" s="51" t="s">
        <v>100</v>
      </c>
      <c r="D72" s="6" t="s">
        <v>8</v>
      </c>
      <c r="E72" s="6">
        <f>ROUND(EXP('Random Numbers'!AA71)/2.5*Averages!$J71+(1-'Random Numbers'!AA71^0.5)*VLOOKUP($D72,Averages!$H$113:$K$117,3,0),Proj_Rounding)</f>
        <v>3</v>
      </c>
      <c r="F72" s="6">
        <f>ROUND(EXP('Random Numbers'!AB71)/2.5*Averages!$J71+(1-'Random Numbers'!AB71^0.5)*VLOOKUP($D72,Averages!$H$113:$K$117,3,0),Proj_Rounding)</f>
        <v>3</v>
      </c>
      <c r="G72" s="6">
        <f>ROUND(EXP('Random Numbers'!AC71)/2.5*Averages!$J71+(1-'Random Numbers'!AC71^0.5)*VLOOKUP($D72,Averages!$H$113:$K$117,3,0),Proj_Rounding)</f>
        <v>3</v>
      </c>
      <c r="H72" s="6">
        <f>ROUND(EXP('Random Numbers'!AD71)/2.5*Averages!$J71+(1-'Random Numbers'!AD71^0.5)*VLOOKUP($D72,Averages!$H$113:$K$117,3,0),Proj_Rounding)</f>
        <v>4</v>
      </c>
      <c r="I72" s="6">
        <f>ROUND(EXP('Random Numbers'!AE71)/2.5*Averages!$J71+(1-'Random Numbers'!AE71^0.5)*VLOOKUP($D72,Averages!$H$113:$K$117,3,0),Proj_Rounding)</f>
        <v>3</v>
      </c>
      <c r="J72" s="6">
        <f>ROUND(EXP('Random Numbers'!AF71)/2.5*Averages!$J71+(1-'Random Numbers'!AF71^0.5)*VLOOKUP($D72,Averages!$H$113:$K$117,3,0),Proj_Rounding)</f>
        <v>3</v>
      </c>
      <c r="K72" s="6">
        <f>ROUND(EXP('Random Numbers'!AG71)/2.5*Averages!$J71+(1-'Random Numbers'!AG71^0.5)*VLOOKUP($D72,Averages!$H$113:$K$117,3,0),Proj_Rounding)</f>
        <v>3</v>
      </c>
      <c r="L72" s="6">
        <f>ROUND(EXP('Random Numbers'!AH71)/2.5*Averages!$J71+(1-'Random Numbers'!AH71^0.5)*VLOOKUP($D72,Averages!$H$113:$K$117,3,0),Proj_Rounding)</f>
        <v>4</v>
      </c>
      <c r="M72" s="6">
        <f>ROUND(EXP('Random Numbers'!AI71)/2.5*Averages!$J71+(1-'Random Numbers'!AI71^0.5)*VLOOKUP($D72,Averages!$H$113:$K$117,3,0),Proj_Rounding)</f>
        <v>4</v>
      </c>
      <c r="N72" s="6">
        <f>ROUND(EXP('Random Numbers'!AJ71)/2.5*Averages!$J71+(1-'Random Numbers'!AJ71^0.5)*VLOOKUP($D72,Averages!$H$113:$K$117,3,0),Proj_Rounding)</f>
        <v>3</v>
      </c>
      <c r="O72" s="6">
        <f>ROUND(EXP('Random Numbers'!AK71)/2.5*Averages!$J71+(1-'Random Numbers'!AK71^0.5)*VLOOKUP($D72,Averages!$H$113:$K$117,3,0),Proj_Rounding)</f>
        <v>3</v>
      </c>
      <c r="P72" s="6">
        <f>ROUND(EXP('Random Numbers'!AL71)/2.5*Averages!$J71+(1-'Random Numbers'!AL71^0.5)*VLOOKUP($D72,Averages!$H$113:$K$117,3,0),Proj_Rounding)</f>
        <v>3</v>
      </c>
      <c r="Q72" s="6">
        <f>ROUND(EXP('Random Numbers'!AM71)/2.5*Averages!$J71+(1-'Random Numbers'!AM71^0.5)*VLOOKUP($D72,Averages!$H$113:$K$117,3,0),Proj_Rounding)</f>
        <v>3</v>
      </c>
      <c r="R72" s="6">
        <f>ROUND(EXP('Random Numbers'!AN71)/2.5*Averages!$J71+(1-'Random Numbers'!AN71^0.5)*VLOOKUP($D72,Averages!$H$113:$K$117,3,0),Proj_Rounding)</f>
        <v>3</v>
      </c>
      <c r="S72" s="6">
        <f>ROUND(EXP('Random Numbers'!AO71)/2.5*Averages!$J71+(1-'Random Numbers'!AO71^0.5)*VLOOKUP($D72,Averages!$H$113:$K$117,3,0),Proj_Rounding)</f>
        <v>3</v>
      </c>
      <c r="T72" s="6">
        <f>ROUND(EXP('Random Numbers'!AP71)/2.5*Averages!$J71+(1-'Random Numbers'!AP71^0.5)*VLOOKUP($D72,Averages!$H$113:$K$117,3,0),Proj_Rounding)</f>
        <v>3</v>
      </c>
      <c r="U72" s="6">
        <f>ROUND(EXP('Random Numbers'!AQ71)/2.5*Averages!$J71+(1-'Random Numbers'!AQ71^0.5)*VLOOKUP($D72,Averages!$H$113:$K$117,3,0),Proj_Rounding)</f>
        <v>3</v>
      </c>
      <c r="V72" s="6">
        <f>ROUND(EXP('Random Numbers'!AR71)/2.5*Averages!$J71+(1-'Random Numbers'!AR71^0.5)*VLOOKUP($D72,Averages!$H$113:$K$117,3,0),Proj_Rounding)</f>
        <v>3</v>
      </c>
      <c r="W72" s="6">
        <f>ROUND(EXP('Random Numbers'!AS71)/2.5*Averages!$J71+(1-'Random Numbers'!AS71^0.5)*VLOOKUP($D72,Averages!$H$113:$K$117,3,0),Proj_Rounding)</f>
        <v>3</v>
      </c>
      <c r="X72" s="6">
        <f>ROUND(EXP('Random Numbers'!AT71)/2.5*Averages!$J71+(1-'Random Numbers'!AT71^0.5)*VLOOKUP($D72,Averages!$H$113:$K$117,3,0),Proj_Rounding)</f>
        <v>4</v>
      </c>
      <c r="Y72" s="6">
        <f>ROUND(EXP('Random Numbers'!AU71)/2.5*Averages!$J71+(1-'Random Numbers'!AU71^0.5)*VLOOKUP($D72,Averages!$H$113:$K$117,3,0),Proj_Rounding)</f>
        <v>3</v>
      </c>
      <c r="Z72" s="6">
        <f>ROUND(EXP('Random Numbers'!AV71)/2.5*Averages!$J71+(1-'Random Numbers'!AV71^0.5)*VLOOKUP($D72,Averages!$H$113:$K$117,3,0),Proj_Rounding)</f>
        <v>3</v>
      </c>
      <c r="AA72" s="6">
        <f>ROUND(EXP('Random Numbers'!AW71)/2.5*Averages!$J71+(1-'Random Numbers'!AW71^0.5)*VLOOKUP($D72,Averages!$H$113:$K$117,3,0),Proj_Rounding)</f>
        <v>3</v>
      </c>
      <c r="AB72" s="6">
        <f>ROUND(EXP('Random Numbers'!AX71)/2.5*Averages!$J71+(1-'Random Numbers'!AX71^0.5)*VLOOKUP($D72,Averages!$H$113:$K$117,3,0),Proj_Rounding)</f>
        <v>3</v>
      </c>
      <c r="AC72" s="49">
        <f>ROUND(EXP('Random Numbers'!AY71)/2.5*Averages!$J71+(1-'Random Numbers'!AY71^0.5)*VLOOKUP($D72,Averages!$H$113:$K$117,3,0),Proj_Rounding)</f>
        <v>3</v>
      </c>
      <c r="AD72" s="69">
        <f t="shared" si="1"/>
        <v>79</v>
      </c>
    </row>
    <row r="73" spans="2:30" ht="15" customHeight="1" x14ac:dyDescent="0.35">
      <c r="B73" s="32" t="s">
        <v>28</v>
      </c>
      <c r="C73" s="51" t="s">
        <v>101</v>
      </c>
      <c r="D73" s="6" t="s">
        <v>8</v>
      </c>
      <c r="E73" s="6">
        <f>ROUND(EXP('Random Numbers'!AA72)/2.5*Averages!$J72+(1-'Random Numbers'!AA72^0.5)*VLOOKUP($D73,Averages!$H$113:$K$117,3,0),Proj_Rounding)</f>
        <v>2</v>
      </c>
      <c r="F73" s="6">
        <f>ROUND(EXP('Random Numbers'!AB72)/2.5*Averages!$J72+(1-'Random Numbers'!AB72^0.5)*VLOOKUP($D73,Averages!$H$113:$K$117,3,0),Proj_Rounding)</f>
        <v>2</v>
      </c>
      <c r="G73" s="6">
        <f>ROUND(EXP('Random Numbers'!AC72)/2.5*Averages!$J72+(1-'Random Numbers'!AC72^0.5)*VLOOKUP($D73,Averages!$H$113:$K$117,3,0),Proj_Rounding)</f>
        <v>2</v>
      </c>
      <c r="H73" s="6">
        <f>ROUND(EXP('Random Numbers'!AD72)/2.5*Averages!$J72+(1-'Random Numbers'!AD72^0.5)*VLOOKUP($D73,Averages!$H$113:$K$117,3,0),Proj_Rounding)</f>
        <v>2</v>
      </c>
      <c r="I73" s="6">
        <f>ROUND(EXP('Random Numbers'!AE72)/2.5*Averages!$J72+(1-'Random Numbers'!AE72^0.5)*VLOOKUP($D73,Averages!$H$113:$K$117,3,0),Proj_Rounding)</f>
        <v>2</v>
      </c>
      <c r="J73" s="6">
        <f>ROUND(EXP('Random Numbers'!AF72)/2.5*Averages!$J72+(1-'Random Numbers'!AF72^0.5)*VLOOKUP($D73,Averages!$H$113:$K$117,3,0),Proj_Rounding)</f>
        <v>2</v>
      </c>
      <c r="K73" s="6">
        <f>ROUND(EXP('Random Numbers'!AG72)/2.5*Averages!$J72+(1-'Random Numbers'!AG72^0.5)*VLOOKUP($D73,Averages!$H$113:$K$117,3,0),Proj_Rounding)</f>
        <v>2</v>
      </c>
      <c r="L73" s="6">
        <f>ROUND(EXP('Random Numbers'!AH72)/2.5*Averages!$J72+(1-'Random Numbers'!AH72^0.5)*VLOOKUP($D73,Averages!$H$113:$K$117,3,0),Proj_Rounding)</f>
        <v>2</v>
      </c>
      <c r="M73" s="6">
        <f>ROUND(EXP('Random Numbers'!AI72)/2.5*Averages!$J72+(1-'Random Numbers'!AI72^0.5)*VLOOKUP($D73,Averages!$H$113:$K$117,3,0),Proj_Rounding)</f>
        <v>2</v>
      </c>
      <c r="N73" s="6">
        <f>ROUND(EXP('Random Numbers'!AJ72)/2.5*Averages!$J72+(1-'Random Numbers'!AJ72^0.5)*VLOOKUP($D73,Averages!$H$113:$K$117,3,0),Proj_Rounding)</f>
        <v>2</v>
      </c>
      <c r="O73" s="6">
        <f>ROUND(EXP('Random Numbers'!AK72)/2.5*Averages!$J72+(1-'Random Numbers'!AK72^0.5)*VLOOKUP($D73,Averages!$H$113:$K$117,3,0),Proj_Rounding)</f>
        <v>2</v>
      </c>
      <c r="P73" s="6">
        <f>ROUND(EXP('Random Numbers'!AL72)/2.5*Averages!$J72+(1-'Random Numbers'!AL72^0.5)*VLOOKUP($D73,Averages!$H$113:$K$117,3,0),Proj_Rounding)</f>
        <v>2</v>
      </c>
      <c r="Q73" s="6">
        <f>ROUND(EXP('Random Numbers'!AM72)/2.5*Averages!$J72+(1-'Random Numbers'!AM72^0.5)*VLOOKUP($D73,Averages!$H$113:$K$117,3,0),Proj_Rounding)</f>
        <v>2</v>
      </c>
      <c r="R73" s="6">
        <f>ROUND(EXP('Random Numbers'!AN72)/2.5*Averages!$J72+(1-'Random Numbers'!AN72^0.5)*VLOOKUP($D73,Averages!$H$113:$K$117,3,0),Proj_Rounding)</f>
        <v>2</v>
      </c>
      <c r="S73" s="6">
        <f>ROUND(EXP('Random Numbers'!AO72)/2.5*Averages!$J72+(1-'Random Numbers'!AO72^0.5)*VLOOKUP($D73,Averages!$H$113:$K$117,3,0),Proj_Rounding)</f>
        <v>2</v>
      </c>
      <c r="T73" s="6">
        <f>ROUND(EXP('Random Numbers'!AP72)/2.5*Averages!$J72+(1-'Random Numbers'!AP72^0.5)*VLOOKUP($D73,Averages!$H$113:$K$117,3,0),Proj_Rounding)</f>
        <v>2</v>
      </c>
      <c r="U73" s="6">
        <f>ROUND(EXP('Random Numbers'!AQ72)/2.5*Averages!$J72+(1-'Random Numbers'!AQ72^0.5)*VLOOKUP($D73,Averages!$H$113:$K$117,3,0),Proj_Rounding)</f>
        <v>2</v>
      </c>
      <c r="V73" s="6">
        <f>ROUND(EXP('Random Numbers'!AR72)/2.5*Averages!$J72+(1-'Random Numbers'!AR72^0.5)*VLOOKUP($D73,Averages!$H$113:$K$117,3,0),Proj_Rounding)</f>
        <v>2</v>
      </c>
      <c r="W73" s="6">
        <f>ROUND(EXP('Random Numbers'!AS72)/2.5*Averages!$J72+(1-'Random Numbers'!AS72^0.5)*VLOOKUP($D73,Averages!$H$113:$K$117,3,0),Proj_Rounding)</f>
        <v>2</v>
      </c>
      <c r="X73" s="6">
        <f>ROUND(EXP('Random Numbers'!AT72)/2.5*Averages!$J72+(1-'Random Numbers'!AT72^0.5)*VLOOKUP($D73,Averages!$H$113:$K$117,3,0),Proj_Rounding)</f>
        <v>2</v>
      </c>
      <c r="Y73" s="6">
        <f>ROUND(EXP('Random Numbers'!AU72)/2.5*Averages!$J72+(1-'Random Numbers'!AU72^0.5)*VLOOKUP($D73,Averages!$H$113:$K$117,3,0),Proj_Rounding)</f>
        <v>2</v>
      </c>
      <c r="Z73" s="6">
        <f>ROUND(EXP('Random Numbers'!AV72)/2.5*Averages!$J72+(1-'Random Numbers'!AV72^0.5)*VLOOKUP($D73,Averages!$H$113:$K$117,3,0),Proj_Rounding)</f>
        <v>2</v>
      </c>
      <c r="AA73" s="6">
        <f>ROUND(EXP('Random Numbers'!AW72)/2.5*Averages!$J72+(1-'Random Numbers'!AW72^0.5)*VLOOKUP($D73,Averages!$H$113:$K$117,3,0),Proj_Rounding)</f>
        <v>2</v>
      </c>
      <c r="AB73" s="6">
        <f>ROUND(EXP('Random Numbers'!AX72)/2.5*Averages!$J72+(1-'Random Numbers'!AX72^0.5)*VLOOKUP($D73,Averages!$H$113:$K$117,3,0),Proj_Rounding)</f>
        <v>2</v>
      </c>
      <c r="AC73" s="49">
        <f>ROUND(EXP('Random Numbers'!AY72)/2.5*Averages!$J72+(1-'Random Numbers'!AY72^0.5)*VLOOKUP($D73,Averages!$H$113:$K$117,3,0),Proj_Rounding)</f>
        <v>2</v>
      </c>
      <c r="AD73" s="69">
        <f t="shared" si="1"/>
        <v>50</v>
      </c>
    </row>
    <row r="74" spans="2:30" ht="15" customHeight="1" x14ac:dyDescent="0.35">
      <c r="B74" s="32" t="s">
        <v>28</v>
      </c>
      <c r="C74" s="51" t="s">
        <v>102</v>
      </c>
      <c r="D74" s="6" t="s">
        <v>9</v>
      </c>
      <c r="E74" s="6">
        <f>ROUND(EXP('Random Numbers'!AA73)/2.5*Averages!$J73+(1-'Random Numbers'!AA73^0.5)*VLOOKUP($D74,Averages!$H$113:$K$117,3,0),Proj_Rounding)</f>
        <v>1</v>
      </c>
      <c r="F74" s="6">
        <f>ROUND(EXP('Random Numbers'!AB73)/2.5*Averages!$J73+(1-'Random Numbers'!AB73^0.5)*VLOOKUP($D74,Averages!$H$113:$K$117,3,0),Proj_Rounding)</f>
        <v>1</v>
      </c>
      <c r="G74" s="6">
        <f>ROUND(EXP('Random Numbers'!AC73)/2.5*Averages!$J73+(1-'Random Numbers'!AC73^0.5)*VLOOKUP($D74,Averages!$H$113:$K$117,3,0),Proj_Rounding)</f>
        <v>1</v>
      </c>
      <c r="H74" s="6">
        <f>ROUND(EXP('Random Numbers'!AD73)/2.5*Averages!$J73+(1-'Random Numbers'!AD73^0.5)*VLOOKUP($D74,Averages!$H$113:$K$117,3,0),Proj_Rounding)</f>
        <v>1</v>
      </c>
      <c r="I74" s="6">
        <f>ROUND(EXP('Random Numbers'!AE73)/2.5*Averages!$J73+(1-'Random Numbers'!AE73^0.5)*VLOOKUP($D74,Averages!$H$113:$K$117,3,0),Proj_Rounding)</f>
        <v>1</v>
      </c>
      <c r="J74" s="6">
        <f>ROUND(EXP('Random Numbers'!AF73)/2.5*Averages!$J73+(1-'Random Numbers'!AF73^0.5)*VLOOKUP($D74,Averages!$H$113:$K$117,3,0),Proj_Rounding)</f>
        <v>1</v>
      </c>
      <c r="K74" s="6">
        <f>ROUND(EXP('Random Numbers'!AG73)/2.5*Averages!$J73+(1-'Random Numbers'!AG73^0.5)*VLOOKUP($D74,Averages!$H$113:$K$117,3,0),Proj_Rounding)</f>
        <v>1</v>
      </c>
      <c r="L74" s="6">
        <f>ROUND(EXP('Random Numbers'!AH73)/2.5*Averages!$J73+(1-'Random Numbers'!AH73^0.5)*VLOOKUP($D74,Averages!$H$113:$K$117,3,0),Proj_Rounding)</f>
        <v>1</v>
      </c>
      <c r="M74" s="6">
        <f>ROUND(EXP('Random Numbers'!AI73)/2.5*Averages!$J73+(1-'Random Numbers'!AI73^0.5)*VLOOKUP($D74,Averages!$H$113:$K$117,3,0),Proj_Rounding)</f>
        <v>1</v>
      </c>
      <c r="N74" s="6">
        <f>ROUND(EXP('Random Numbers'!AJ73)/2.5*Averages!$J73+(1-'Random Numbers'!AJ73^0.5)*VLOOKUP($D74,Averages!$H$113:$K$117,3,0),Proj_Rounding)</f>
        <v>1</v>
      </c>
      <c r="O74" s="6">
        <f>ROUND(EXP('Random Numbers'!AK73)/2.5*Averages!$J73+(1-'Random Numbers'!AK73^0.5)*VLOOKUP($D74,Averages!$H$113:$K$117,3,0),Proj_Rounding)</f>
        <v>1</v>
      </c>
      <c r="P74" s="6">
        <f>ROUND(EXP('Random Numbers'!AL73)/2.5*Averages!$J73+(1-'Random Numbers'!AL73^0.5)*VLOOKUP($D74,Averages!$H$113:$K$117,3,0),Proj_Rounding)</f>
        <v>1</v>
      </c>
      <c r="Q74" s="6">
        <f>ROUND(EXP('Random Numbers'!AM73)/2.5*Averages!$J73+(1-'Random Numbers'!AM73^0.5)*VLOOKUP($D74,Averages!$H$113:$K$117,3,0),Proj_Rounding)</f>
        <v>1</v>
      </c>
      <c r="R74" s="6">
        <f>ROUND(EXP('Random Numbers'!AN73)/2.5*Averages!$J73+(1-'Random Numbers'!AN73^0.5)*VLOOKUP($D74,Averages!$H$113:$K$117,3,0),Proj_Rounding)</f>
        <v>1</v>
      </c>
      <c r="S74" s="6">
        <f>ROUND(EXP('Random Numbers'!AO73)/2.5*Averages!$J73+(1-'Random Numbers'!AO73^0.5)*VLOOKUP($D74,Averages!$H$113:$K$117,3,0),Proj_Rounding)</f>
        <v>1</v>
      </c>
      <c r="T74" s="6">
        <f>ROUND(EXP('Random Numbers'!AP73)/2.5*Averages!$J73+(1-'Random Numbers'!AP73^0.5)*VLOOKUP($D74,Averages!$H$113:$K$117,3,0),Proj_Rounding)</f>
        <v>1</v>
      </c>
      <c r="U74" s="6">
        <f>ROUND(EXP('Random Numbers'!AQ73)/2.5*Averages!$J73+(1-'Random Numbers'!AQ73^0.5)*VLOOKUP($D74,Averages!$H$113:$K$117,3,0),Proj_Rounding)</f>
        <v>1</v>
      </c>
      <c r="V74" s="6">
        <f>ROUND(EXP('Random Numbers'!AR73)/2.5*Averages!$J73+(1-'Random Numbers'!AR73^0.5)*VLOOKUP($D74,Averages!$H$113:$K$117,3,0),Proj_Rounding)</f>
        <v>1</v>
      </c>
      <c r="W74" s="6">
        <f>ROUND(EXP('Random Numbers'!AS73)/2.5*Averages!$J73+(1-'Random Numbers'!AS73^0.5)*VLOOKUP($D74,Averages!$H$113:$K$117,3,0),Proj_Rounding)</f>
        <v>1</v>
      </c>
      <c r="X74" s="6">
        <f>ROUND(EXP('Random Numbers'!AT73)/2.5*Averages!$J73+(1-'Random Numbers'!AT73^0.5)*VLOOKUP($D74,Averages!$H$113:$K$117,3,0),Proj_Rounding)</f>
        <v>1</v>
      </c>
      <c r="Y74" s="6">
        <f>ROUND(EXP('Random Numbers'!AU73)/2.5*Averages!$J73+(1-'Random Numbers'!AU73^0.5)*VLOOKUP($D74,Averages!$H$113:$K$117,3,0),Proj_Rounding)</f>
        <v>1</v>
      </c>
      <c r="Z74" s="6">
        <f>ROUND(EXP('Random Numbers'!AV73)/2.5*Averages!$J73+(1-'Random Numbers'!AV73^0.5)*VLOOKUP($D74,Averages!$H$113:$K$117,3,0),Proj_Rounding)</f>
        <v>1</v>
      </c>
      <c r="AA74" s="6">
        <f>ROUND(EXP('Random Numbers'!AW73)/2.5*Averages!$J73+(1-'Random Numbers'!AW73^0.5)*VLOOKUP($D74,Averages!$H$113:$K$117,3,0),Proj_Rounding)</f>
        <v>1</v>
      </c>
      <c r="AB74" s="6">
        <f>ROUND(EXP('Random Numbers'!AX73)/2.5*Averages!$J73+(1-'Random Numbers'!AX73^0.5)*VLOOKUP($D74,Averages!$H$113:$K$117,3,0),Proj_Rounding)</f>
        <v>1</v>
      </c>
      <c r="AC74" s="49">
        <f>ROUND(EXP('Random Numbers'!AY73)/2.5*Averages!$J73+(1-'Random Numbers'!AY73^0.5)*VLOOKUP($D74,Averages!$H$113:$K$117,3,0),Proj_Rounding)</f>
        <v>1</v>
      </c>
      <c r="AD74" s="69">
        <f t="shared" si="1"/>
        <v>25</v>
      </c>
    </row>
    <row r="75" spans="2:30" ht="15" customHeight="1" x14ac:dyDescent="0.35">
      <c r="B75" s="32" t="s">
        <v>28</v>
      </c>
      <c r="C75" s="51" t="s">
        <v>103</v>
      </c>
      <c r="D75" s="6" t="s">
        <v>9</v>
      </c>
      <c r="E75" s="6">
        <f>ROUND(EXP('Random Numbers'!AA74)/2.5*Averages!$J74+(1-'Random Numbers'!AA74^0.5)*VLOOKUP($D75,Averages!$H$113:$K$117,3,0),Proj_Rounding)</f>
        <v>1</v>
      </c>
      <c r="F75" s="6">
        <f>ROUND(EXP('Random Numbers'!AB74)/2.5*Averages!$J74+(1-'Random Numbers'!AB74^0.5)*VLOOKUP($D75,Averages!$H$113:$K$117,3,0),Proj_Rounding)</f>
        <v>1</v>
      </c>
      <c r="G75" s="6">
        <f>ROUND(EXP('Random Numbers'!AC74)/2.5*Averages!$J74+(1-'Random Numbers'!AC74^0.5)*VLOOKUP($D75,Averages!$H$113:$K$117,3,0),Proj_Rounding)</f>
        <v>1</v>
      </c>
      <c r="H75" s="6">
        <f>ROUND(EXP('Random Numbers'!AD74)/2.5*Averages!$J74+(1-'Random Numbers'!AD74^0.5)*VLOOKUP($D75,Averages!$H$113:$K$117,3,0),Proj_Rounding)</f>
        <v>1</v>
      </c>
      <c r="I75" s="6">
        <f>ROUND(EXP('Random Numbers'!AE74)/2.5*Averages!$J74+(1-'Random Numbers'!AE74^0.5)*VLOOKUP($D75,Averages!$H$113:$K$117,3,0),Proj_Rounding)</f>
        <v>1</v>
      </c>
      <c r="J75" s="6">
        <f>ROUND(EXP('Random Numbers'!AF74)/2.5*Averages!$J74+(1-'Random Numbers'!AF74^0.5)*VLOOKUP($D75,Averages!$H$113:$K$117,3,0),Proj_Rounding)</f>
        <v>1</v>
      </c>
      <c r="K75" s="6">
        <f>ROUND(EXP('Random Numbers'!AG74)/2.5*Averages!$J74+(1-'Random Numbers'!AG74^0.5)*VLOOKUP($D75,Averages!$H$113:$K$117,3,0),Proj_Rounding)</f>
        <v>1</v>
      </c>
      <c r="L75" s="6">
        <f>ROUND(EXP('Random Numbers'!AH74)/2.5*Averages!$J74+(1-'Random Numbers'!AH74^0.5)*VLOOKUP($D75,Averages!$H$113:$K$117,3,0),Proj_Rounding)</f>
        <v>1</v>
      </c>
      <c r="M75" s="6">
        <f>ROUND(EXP('Random Numbers'!AI74)/2.5*Averages!$J74+(1-'Random Numbers'!AI74^0.5)*VLOOKUP($D75,Averages!$H$113:$K$117,3,0),Proj_Rounding)</f>
        <v>1</v>
      </c>
      <c r="N75" s="6">
        <f>ROUND(EXP('Random Numbers'!AJ74)/2.5*Averages!$J74+(1-'Random Numbers'!AJ74^0.5)*VLOOKUP($D75,Averages!$H$113:$K$117,3,0),Proj_Rounding)</f>
        <v>1</v>
      </c>
      <c r="O75" s="6">
        <f>ROUND(EXP('Random Numbers'!AK74)/2.5*Averages!$J74+(1-'Random Numbers'!AK74^0.5)*VLOOKUP($D75,Averages!$H$113:$K$117,3,0),Proj_Rounding)</f>
        <v>1</v>
      </c>
      <c r="P75" s="6">
        <f>ROUND(EXP('Random Numbers'!AL74)/2.5*Averages!$J74+(1-'Random Numbers'!AL74^0.5)*VLOOKUP($D75,Averages!$H$113:$K$117,3,0),Proj_Rounding)</f>
        <v>1</v>
      </c>
      <c r="Q75" s="6">
        <f>ROUND(EXP('Random Numbers'!AM74)/2.5*Averages!$J74+(1-'Random Numbers'!AM74^0.5)*VLOOKUP($D75,Averages!$H$113:$K$117,3,0),Proj_Rounding)</f>
        <v>1</v>
      </c>
      <c r="R75" s="6">
        <f>ROUND(EXP('Random Numbers'!AN74)/2.5*Averages!$J74+(1-'Random Numbers'!AN74^0.5)*VLOOKUP($D75,Averages!$H$113:$K$117,3,0),Proj_Rounding)</f>
        <v>1</v>
      </c>
      <c r="S75" s="6">
        <f>ROUND(EXP('Random Numbers'!AO74)/2.5*Averages!$J74+(1-'Random Numbers'!AO74^0.5)*VLOOKUP($D75,Averages!$H$113:$K$117,3,0),Proj_Rounding)</f>
        <v>1</v>
      </c>
      <c r="T75" s="6">
        <f>ROUND(EXP('Random Numbers'!AP74)/2.5*Averages!$J74+(1-'Random Numbers'!AP74^0.5)*VLOOKUP($D75,Averages!$H$113:$K$117,3,0),Proj_Rounding)</f>
        <v>1</v>
      </c>
      <c r="U75" s="6">
        <f>ROUND(EXP('Random Numbers'!AQ74)/2.5*Averages!$J74+(1-'Random Numbers'!AQ74^0.5)*VLOOKUP($D75,Averages!$H$113:$K$117,3,0),Proj_Rounding)</f>
        <v>1</v>
      </c>
      <c r="V75" s="6">
        <f>ROUND(EXP('Random Numbers'!AR74)/2.5*Averages!$J74+(1-'Random Numbers'!AR74^0.5)*VLOOKUP($D75,Averages!$H$113:$K$117,3,0),Proj_Rounding)</f>
        <v>1</v>
      </c>
      <c r="W75" s="6">
        <f>ROUND(EXP('Random Numbers'!AS74)/2.5*Averages!$J74+(1-'Random Numbers'!AS74^0.5)*VLOOKUP($D75,Averages!$H$113:$K$117,3,0),Proj_Rounding)</f>
        <v>2</v>
      </c>
      <c r="X75" s="6">
        <f>ROUND(EXP('Random Numbers'!AT74)/2.5*Averages!$J74+(1-'Random Numbers'!AT74^0.5)*VLOOKUP($D75,Averages!$H$113:$K$117,3,0),Proj_Rounding)</f>
        <v>1</v>
      </c>
      <c r="Y75" s="6">
        <f>ROUND(EXP('Random Numbers'!AU74)/2.5*Averages!$J74+(1-'Random Numbers'!AU74^0.5)*VLOOKUP($D75,Averages!$H$113:$K$117,3,0),Proj_Rounding)</f>
        <v>1</v>
      </c>
      <c r="Z75" s="6">
        <f>ROUND(EXP('Random Numbers'!AV74)/2.5*Averages!$J74+(1-'Random Numbers'!AV74^0.5)*VLOOKUP($D75,Averages!$H$113:$K$117,3,0),Proj_Rounding)</f>
        <v>1</v>
      </c>
      <c r="AA75" s="6">
        <f>ROUND(EXP('Random Numbers'!AW74)/2.5*Averages!$J74+(1-'Random Numbers'!AW74^0.5)*VLOOKUP($D75,Averages!$H$113:$K$117,3,0),Proj_Rounding)</f>
        <v>1</v>
      </c>
      <c r="AB75" s="6">
        <f>ROUND(EXP('Random Numbers'!AX74)/2.5*Averages!$J74+(1-'Random Numbers'!AX74^0.5)*VLOOKUP($D75,Averages!$H$113:$K$117,3,0),Proj_Rounding)</f>
        <v>1</v>
      </c>
      <c r="AC75" s="49">
        <f>ROUND(EXP('Random Numbers'!AY74)/2.5*Averages!$J74+(1-'Random Numbers'!AY74^0.5)*VLOOKUP($D75,Averages!$H$113:$K$117,3,0),Proj_Rounding)</f>
        <v>2</v>
      </c>
      <c r="AD75" s="69">
        <f t="shared" si="1"/>
        <v>27</v>
      </c>
    </row>
    <row r="76" spans="2:30" ht="15" customHeight="1" x14ac:dyDescent="0.35">
      <c r="B76" s="32" t="s">
        <v>28</v>
      </c>
      <c r="C76" s="51" t="s">
        <v>104</v>
      </c>
      <c r="D76" s="6" t="s">
        <v>9</v>
      </c>
      <c r="E76" s="6">
        <f>ROUND(EXP('Random Numbers'!AA75)/2.5*Averages!$J75+(1-'Random Numbers'!AA75^0.5)*VLOOKUP($D76,Averages!$H$113:$K$117,3,0),Proj_Rounding)</f>
        <v>0</v>
      </c>
      <c r="F76" s="6">
        <f>ROUND(EXP('Random Numbers'!AB75)/2.5*Averages!$J75+(1-'Random Numbers'!AB75^0.5)*VLOOKUP($D76,Averages!$H$113:$K$117,3,0),Proj_Rounding)</f>
        <v>0</v>
      </c>
      <c r="G76" s="6">
        <f>ROUND(EXP('Random Numbers'!AC75)/2.5*Averages!$J75+(1-'Random Numbers'!AC75^0.5)*VLOOKUP($D76,Averages!$H$113:$K$117,3,0),Proj_Rounding)</f>
        <v>0</v>
      </c>
      <c r="H76" s="6">
        <f>ROUND(EXP('Random Numbers'!AD75)/2.5*Averages!$J75+(1-'Random Numbers'!AD75^0.5)*VLOOKUP($D76,Averages!$H$113:$K$117,3,0),Proj_Rounding)</f>
        <v>0</v>
      </c>
      <c r="I76" s="6">
        <f>ROUND(EXP('Random Numbers'!AE75)/2.5*Averages!$J75+(1-'Random Numbers'!AE75^0.5)*VLOOKUP($D76,Averages!$H$113:$K$117,3,0),Proj_Rounding)</f>
        <v>0</v>
      </c>
      <c r="J76" s="6">
        <f>ROUND(EXP('Random Numbers'!AF75)/2.5*Averages!$J75+(1-'Random Numbers'!AF75^0.5)*VLOOKUP($D76,Averages!$H$113:$K$117,3,0),Proj_Rounding)</f>
        <v>0</v>
      </c>
      <c r="K76" s="6">
        <f>ROUND(EXP('Random Numbers'!AG75)/2.5*Averages!$J75+(1-'Random Numbers'!AG75^0.5)*VLOOKUP($D76,Averages!$H$113:$K$117,3,0),Proj_Rounding)</f>
        <v>0</v>
      </c>
      <c r="L76" s="6">
        <f>ROUND(EXP('Random Numbers'!AH75)/2.5*Averages!$J75+(1-'Random Numbers'!AH75^0.5)*VLOOKUP($D76,Averages!$H$113:$K$117,3,0),Proj_Rounding)</f>
        <v>0</v>
      </c>
      <c r="M76" s="6">
        <f>ROUND(EXP('Random Numbers'!AI75)/2.5*Averages!$J75+(1-'Random Numbers'!AI75^0.5)*VLOOKUP($D76,Averages!$H$113:$K$117,3,0),Proj_Rounding)</f>
        <v>0</v>
      </c>
      <c r="N76" s="6">
        <f>ROUND(EXP('Random Numbers'!AJ75)/2.5*Averages!$J75+(1-'Random Numbers'!AJ75^0.5)*VLOOKUP($D76,Averages!$H$113:$K$117,3,0),Proj_Rounding)</f>
        <v>0</v>
      </c>
      <c r="O76" s="6">
        <f>ROUND(EXP('Random Numbers'!AK75)/2.5*Averages!$J75+(1-'Random Numbers'!AK75^0.5)*VLOOKUP($D76,Averages!$H$113:$K$117,3,0),Proj_Rounding)</f>
        <v>0</v>
      </c>
      <c r="P76" s="6">
        <f>ROUND(EXP('Random Numbers'!AL75)/2.5*Averages!$J75+(1-'Random Numbers'!AL75^0.5)*VLOOKUP($D76,Averages!$H$113:$K$117,3,0),Proj_Rounding)</f>
        <v>0</v>
      </c>
      <c r="Q76" s="6">
        <f>ROUND(EXP('Random Numbers'!AM75)/2.5*Averages!$J75+(1-'Random Numbers'!AM75^0.5)*VLOOKUP($D76,Averages!$H$113:$K$117,3,0),Proj_Rounding)</f>
        <v>0</v>
      </c>
      <c r="R76" s="6">
        <f>ROUND(EXP('Random Numbers'!AN75)/2.5*Averages!$J75+(1-'Random Numbers'!AN75^0.5)*VLOOKUP($D76,Averages!$H$113:$K$117,3,0),Proj_Rounding)</f>
        <v>0</v>
      </c>
      <c r="S76" s="6">
        <f>ROUND(EXP('Random Numbers'!AO75)/2.5*Averages!$J75+(1-'Random Numbers'!AO75^0.5)*VLOOKUP($D76,Averages!$H$113:$K$117,3,0),Proj_Rounding)</f>
        <v>0</v>
      </c>
      <c r="T76" s="6">
        <f>ROUND(EXP('Random Numbers'!AP75)/2.5*Averages!$J75+(1-'Random Numbers'!AP75^0.5)*VLOOKUP($D76,Averages!$H$113:$K$117,3,0),Proj_Rounding)</f>
        <v>0</v>
      </c>
      <c r="U76" s="6">
        <f>ROUND(EXP('Random Numbers'!AQ75)/2.5*Averages!$J75+(1-'Random Numbers'!AQ75^0.5)*VLOOKUP($D76,Averages!$H$113:$K$117,3,0),Proj_Rounding)</f>
        <v>0</v>
      </c>
      <c r="V76" s="6">
        <f>ROUND(EXP('Random Numbers'!AR75)/2.5*Averages!$J75+(1-'Random Numbers'!AR75^0.5)*VLOOKUP($D76,Averages!$H$113:$K$117,3,0),Proj_Rounding)</f>
        <v>0</v>
      </c>
      <c r="W76" s="6">
        <f>ROUND(EXP('Random Numbers'!AS75)/2.5*Averages!$J75+(1-'Random Numbers'!AS75^0.5)*VLOOKUP($D76,Averages!$H$113:$K$117,3,0),Proj_Rounding)</f>
        <v>0</v>
      </c>
      <c r="X76" s="6">
        <f>ROUND(EXP('Random Numbers'!AT75)/2.5*Averages!$J75+(1-'Random Numbers'!AT75^0.5)*VLOOKUP($D76,Averages!$H$113:$K$117,3,0),Proj_Rounding)</f>
        <v>0</v>
      </c>
      <c r="Y76" s="6">
        <f>ROUND(EXP('Random Numbers'!AU75)/2.5*Averages!$J75+(1-'Random Numbers'!AU75^0.5)*VLOOKUP($D76,Averages!$H$113:$K$117,3,0),Proj_Rounding)</f>
        <v>0</v>
      </c>
      <c r="Z76" s="6">
        <f>ROUND(EXP('Random Numbers'!AV75)/2.5*Averages!$J75+(1-'Random Numbers'!AV75^0.5)*VLOOKUP($D76,Averages!$H$113:$K$117,3,0),Proj_Rounding)</f>
        <v>0</v>
      </c>
      <c r="AA76" s="6">
        <f>ROUND(EXP('Random Numbers'!AW75)/2.5*Averages!$J75+(1-'Random Numbers'!AW75^0.5)*VLOOKUP($D76,Averages!$H$113:$K$117,3,0),Proj_Rounding)</f>
        <v>0</v>
      </c>
      <c r="AB76" s="6">
        <f>ROUND(EXP('Random Numbers'!AX75)/2.5*Averages!$J75+(1-'Random Numbers'!AX75^0.5)*VLOOKUP($D76,Averages!$H$113:$K$117,3,0),Proj_Rounding)</f>
        <v>0</v>
      </c>
      <c r="AC76" s="49">
        <f>ROUND(EXP('Random Numbers'!AY75)/2.5*Averages!$J75+(1-'Random Numbers'!AY75^0.5)*VLOOKUP($D76,Averages!$H$113:$K$117,3,0),Proj_Rounding)</f>
        <v>0</v>
      </c>
      <c r="AD76" s="69">
        <f t="shared" si="1"/>
        <v>0</v>
      </c>
    </row>
    <row r="77" spans="2:30" ht="15" customHeight="1" x14ac:dyDescent="0.35">
      <c r="B77" s="32" t="s">
        <v>28</v>
      </c>
      <c r="C77" s="51" t="s">
        <v>105</v>
      </c>
      <c r="D77" s="6" t="s">
        <v>9</v>
      </c>
      <c r="E77" s="6">
        <f>ROUND(EXP('Random Numbers'!AA76)/2.5*Averages!$J76+(1-'Random Numbers'!AA76^0.5)*VLOOKUP($D77,Averages!$H$113:$K$117,3,0),Proj_Rounding)</f>
        <v>0</v>
      </c>
      <c r="F77" s="6">
        <f>ROUND(EXP('Random Numbers'!AB76)/2.5*Averages!$J76+(1-'Random Numbers'!AB76^0.5)*VLOOKUP($D77,Averages!$H$113:$K$117,3,0),Proj_Rounding)</f>
        <v>0</v>
      </c>
      <c r="G77" s="6">
        <f>ROUND(EXP('Random Numbers'!AC76)/2.5*Averages!$J76+(1-'Random Numbers'!AC76^0.5)*VLOOKUP($D77,Averages!$H$113:$K$117,3,0),Proj_Rounding)</f>
        <v>0</v>
      </c>
      <c r="H77" s="6">
        <f>ROUND(EXP('Random Numbers'!AD76)/2.5*Averages!$J76+(1-'Random Numbers'!AD76^0.5)*VLOOKUP($D77,Averages!$H$113:$K$117,3,0),Proj_Rounding)</f>
        <v>0</v>
      </c>
      <c r="I77" s="6">
        <f>ROUND(EXP('Random Numbers'!AE76)/2.5*Averages!$J76+(1-'Random Numbers'!AE76^0.5)*VLOOKUP($D77,Averages!$H$113:$K$117,3,0),Proj_Rounding)</f>
        <v>0</v>
      </c>
      <c r="J77" s="6">
        <f>ROUND(EXP('Random Numbers'!AF76)/2.5*Averages!$J76+(1-'Random Numbers'!AF76^0.5)*VLOOKUP($D77,Averages!$H$113:$K$117,3,0),Proj_Rounding)</f>
        <v>0</v>
      </c>
      <c r="K77" s="6">
        <f>ROUND(EXP('Random Numbers'!AG76)/2.5*Averages!$J76+(1-'Random Numbers'!AG76^0.5)*VLOOKUP($D77,Averages!$H$113:$K$117,3,0),Proj_Rounding)</f>
        <v>0</v>
      </c>
      <c r="L77" s="6">
        <f>ROUND(EXP('Random Numbers'!AH76)/2.5*Averages!$J76+(1-'Random Numbers'!AH76^0.5)*VLOOKUP($D77,Averages!$H$113:$K$117,3,0),Proj_Rounding)</f>
        <v>0</v>
      </c>
      <c r="M77" s="6">
        <f>ROUND(EXP('Random Numbers'!AI76)/2.5*Averages!$J76+(1-'Random Numbers'!AI76^0.5)*VLOOKUP($D77,Averages!$H$113:$K$117,3,0),Proj_Rounding)</f>
        <v>0</v>
      </c>
      <c r="N77" s="6">
        <f>ROUND(EXP('Random Numbers'!AJ76)/2.5*Averages!$J76+(1-'Random Numbers'!AJ76^0.5)*VLOOKUP($D77,Averages!$H$113:$K$117,3,0),Proj_Rounding)</f>
        <v>0</v>
      </c>
      <c r="O77" s="6">
        <f>ROUND(EXP('Random Numbers'!AK76)/2.5*Averages!$J76+(1-'Random Numbers'!AK76^0.5)*VLOOKUP($D77,Averages!$H$113:$K$117,3,0),Proj_Rounding)</f>
        <v>0</v>
      </c>
      <c r="P77" s="6">
        <f>ROUND(EXP('Random Numbers'!AL76)/2.5*Averages!$J76+(1-'Random Numbers'!AL76^0.5)*VLOOKUP($D77,Averages!$H$113:$K$117,3,0),Proj_Rounding)</f>
        <v>0</v>
      </c>
      <c r="Q77" s="6">
        <f>ROUND(EXP('Random Numbers'!AM76)/2.5*Averages!$J76+(1-'Random Numbers'!AM76^0.5)*VLOOKUP($D77,Averages!$H$113:$K$117,3,0),Proj_Rounding)</f>
        <v>0</v>
      </c>
      <c r="R77" s="6">
        <f>ROUND(EXP('Random Numbers'!AN76)/2.5*Averages!$J76+(1-'Random Numbers'!AN76^0.5)*VLOOKUP($D77,Averages!$H$113:$K$117,3,0),Proj_Rounding)</f>
        <v>0</v>
      </c>
      <c r="S77" s="6">
        <f>ROUND(EXP('Random Numbers'!AO76)/2.5*Averages!$J76+(1-'Random Numbers'!AO76^0.5)*VLOOKUP($D77,Averages!$H$113:$K$117,3,0),Proj_Rounding)</f>
        <v>0</v>
      </c>
      <c r="T77" s="6">
        <f>ROUND(EXP('Random Numbers'!AP76)/2.5*Averages!$J76+(1-'Random Numbers'!AP76^0.5)*VLOOKUP($D77,Averages!$H$113:$K$117,3,0),Proj_Rounding)</f>
        <v>0</v>
      </c>
      <c r="U77" s="6">
        <f>ROUND(EXP('Random Numbers'!AQ76)/2.5*Averages!$J76+(1-'Random Numbers'!AQ76^0.5)*VLOOKUP($D77,Averages!$H$113:$K$117,3,0),Proj_Rounding)</f>
        <v>0</v>
      </c>
      <c r="V77" s="6">
        <f>ROUND(EXP('Random Numbers'!AR76)/2.5*Averages!$J76+(1-'Random Numbers'!AR76^0.5)*VLOOKUP($D77,Averages!$H$113:$K$117,3,0),Proj_Rounding)</f>
        <v>0</v>
      </c>
      <c r="W77" s="6">
        <f>ROUND(EXP('Random Numbers'!AS76)/2.5*Averages!$J76+(1-'Random Numbers'!AS76^0.5)*VLOOKUP($D77,Averages!$H$113:$K$117,3,0),Proj_Rounding)</f>
        <v>0</v>
      </c>
      <c r="X77" s="6">
        <f>ROUND(EXP('Random Numbers'!AT76)/2.5*Averages!$J76+(1-'Random Numbers'!AT76^0.5)*VLOOKUP($D77,Averages!$H$113:$K$117,3,0),Proj_Rounding)</f>
        <v>0</v>
      </c>
      <c r="Y77" s="6">
        <f>ROUND(EXP('Random Numbers'!AU76)/2.5*Averages!$J76+(1-'Random Numbers'!AU76^0.5)*VLOOKUP($D77,Averages!$H$113:$K$117,3,0),Proj_Rounding)</f>
        <v>0</v>
      </c>
      <c r="Z77" s="6">
        <f>ROUND(EXP('Random Numbers'!AV76)/2.5*Averages!$J76+(1-'Random Numbers'!AV76^0.5)*VLOOKUP($D77,Averages!$H$113:$K$117,3,0),Proj_Rounding)</f>
        <v>0</v>
      </c>
      <c r="AA77" s="6">
        <f>ROUND(EXP('Random Numbers'!AW76)/2.5*Averages!$J76+(1-'Random Numbers'!AW76^0.5)*VLOOKUP($D77,Averages!$H$113:$K$117,3,0),Proj_Rounding)</f>
        <v>0</v>
      </c>
      <c r="AB77" s="6">
        <f>ROUND(EXP('Random Numbers'!AX76)/2.5*Averages!$J76+(1-'Random Numbers'!AX76^0.5)*VLOOKUP($D77,Averages!$H$113:$K$117,3,0),Proj_Rounding)</f>
        <v>0</v>
      </c>
      <c r="AC77" s="49">
        <f>ROUND(EXP('Random Numbers'!AY76)/2.5*Averages!$J76+(1-'Random Numbers'!AY76^0.5)*VLOOKUP($D77,Averages!$H$113:$K$117,3,0),Proj_Rounding)</f>
        <v>0</v>
      </c>
      <c r="AD77" s="69">
        <f t="shared" si="1"/>
        <v>0</v>
      </c>
    </row>
    <row r="78" spans="2:30" ht="15" customHeight="1" x14ac:dyDescent="0.35">
      <c r="B78" s="32" t="s">
        <v>28</v>
      </c>
      <c r="C78" s="51" t="s">
        <v>106</v>
      </c>
      <c r="D78" s="6" t="s">
        <v>10</v>
      </c>
      <c r="E78" s="6">
        <f>ROUND(EXP('Random Numbers'!AA77)/2.5*Averages!$J77+(1-'Random Numbers'!AA77^0.5)*VLOOKUP($D78,Averages!$H$113:$K$117,3,0),Proj_Rounding)</f>
        <v>1</v>
      </c>
      <c r="F78" s="6">
        <f>ROUND(EXP('Random Numbers'!AB77)/2.5*Averages!$J77+(1-'Random Numbers'!AB77^0.5)*VLOOKUP($D78,Averages!$H$113:$K$117,3,0),Proj_Rounding)</f>
        <v>1</v>
      </c>
      <c r="G78" s="6">
        <f>ROUND(EXP('Random Numbers'!AC77)/2.5*Averages!$J77+(1-'Random Numbers'!AC77^0.5)*VLOOKUP($D78,Averages!$H$113:$K$117,3,0),Proj_Rounding)</f>
        <v>1</v>
      </c>
      <c r="H78" s="6">
        <f>ROUND(EXP('Random Numbers'!AD77)/2.5*Averages!$J77+(1-'Random Numbers'!AD77^0.5)*VLOOKUP($D78,Averages!$H$113:$K$117,3,0),Proj_Rounding)</f>
        <v>1</v>
      </c>
      <c r="I78" s="6">
        <f>ROUND(EXP('Random Numbers'!AE77)/2.5*Averages!$J77+(1-'Random Numbers'!AE77^0.5)*VLOOKUP($D78,Averages!$H$113:$K$117,3,0),Proj_Rounding)</f>
        <v>1</v>
      </c>
      <c r="J78" s="6">
        <f>ROUND(EXP('Random Numbers'!AF77)/2.5*Averages!$J77+(1-'Random Numbers'!AF77^0.5)*VLOOKUP($D78,Averages!$H$113:$K$117,3,0),Proj_Rounding)</f>
        <v>1</v>
      </c>
      <c r="K78" s="6">
        <f>ROUND(EXP('Random Numbers'!AG77)/2.5*Averages!$J77+(1-'Random Numbers'!AG77^0.5)*VLOOKUP($D78,Averages!$H$113:$K$117,3,0),Proj_Rounding)</f>
        <v>1</v>
      </c>
      <c r="L78" s="6">
        <f>ROUND(EXP('Random Numbers'!AH77)/2.5*Averages!$J77+(1-'Random Numbers'!AH77^0.5)*VLOOKUP($D78,Averages!$H$113:$K$117,3,0),Proj_Rounding)</f>
        <v>1</v>
      </c>
      <c r="M78" s="6">
        <f>ROUND(EXP('Random Numbers'!AI77)/2.5*Averages!$J77+(1-'Random Numbers'!AI77^0.5)*VLOOKUP($D78,Averages!$H$113:$K$117,3,0),Proj_Rounding)</f>
        <v>1</v>
      </c>
      <c r="N78" s="6">
        <f>ROUND(EXP('Random Numbers'!AJ77)/2.5*Averages!$J77+(1-'Random Numbers'!AJ77^0.5)*VLOOKUP($D78,Averages!$H$113:$K$117,3,0),Proj_Rounding)</f>
        <v>1</v>
      </c>
      <c r="O78" s="6">
        <f>ROUND(EXP('Random Numbers'!AK77)/2.5*Averages!$J77+(1-'Random Numbers'!AK77^0.5)*VLOOKUP($D78,Averages!$H$113:$K$117,3,0),Proj_Rounding)</f>
        <v>1</v>
      </c>
      <c r="P78" s="6">
        <f>ROUND(EXP('Random Numbers'!AL77)/2.5*Averages!$J77+(1-'Random Numbers'!AL77^0.5)*VLOOKUP($D78,Averages!$H$113:$K$117,3,0),Proj_Rounding)</f>
        <v>1</v>
      </c>
      <c r="Q78" s="6">
        <f>ROUND(EXP('Random Numbers'!AM77)/2.5*Averages!$J77+(1-'Random Numbers'!AM77^0.5)*VLOOKUP($D78,Averages!$H$113:$K$117,3,0),Proj_Rounding)</f>
        <v>1</v>
      </c>
      <c r="R78" s="6">
        <f>ROUND(EXP('Random Numbers'!AN77)/2.5*Averages!$J77+(1-'Random Numbers'!AN77^0.5)*VLOOKUP($D78,Averages!$H$113:$K$117,3,0),Proj_Rounding)</f>
        <v>1</v>
      </c>
      <c r="S78" s="6">
        <f>ROUND(EXP('Random Numbers'!AO77)/2.5*Averages!$J77+(1-'Random Numbers'!AO77^0.5)*VLOOKUP($D78,Averages!$H$113:$K$117,3,0),Proj_Rounding)</f>
        <v>1</v>
      </c>
      <c r="T78" s="6">
        <f>ROUND(EXP('Random Numbers'!AP77)/2.5*Averages!$J77+(1-'Random Numbers'!AP77^0.5)*VLOOKUP($D78,Averages!$H$113:$K$117,3,0),Proj_Rounding)</f>
        <v>1</v>
      </c>
      <c r="U78" s="6">
        <f>ROUND(EXP('Random Numbers'!AQ77)/2.5*Averages!$J77+(1-'Random Numbers'!AQ77^0.5)*VLOOKUP($D78,Averages!$H$113:$K$117,3,0),Proj_Rounding)</f>
        <v>1</v>
      </c>
      <c r="V78" s="6">
        <f>ROUND(EXP('Random Numbers'!AR77)/2.5*Averages!$J77+(1-'Random Numbers'!AR77^0.5)*VLOOKUP($D78,Averages!$H$113:$K$117,3,0),Proj_Rounding)</f>
        <v>1</v>
      </c>
      <c r="W78" s="6">
        <f>ROUND(EXP('Random Numbers'!AS77)/2.5*Averages!$J77+(1-'Random Numbers'!AS77^0.5)*VLOOKUP($D78,Averages!$H$113:$K$117,3,0),Proj_Rounding)</f>
        <v>1</v>
      </c>
      <c r="X78" s="6">
        <f>ROUND(EXP('Random Numbers'!AT77)/2.5*Averages!$J77+(1-'Random Numbers'!AT77^0.5)*VLOOKUP($D78,Averages!$H$113:$K$117,3,0),Proj_Rounding)</f>
        <v>1</v>
      </c>
      <c r="Y78" s="6">
        <f>ROUND(EXP('Random Numbers'!AU77)/2.5*Averages!$J77+(1-'Random Numbers'!AU77^0.5)*VLOOKUP($D78,Averages!$H$113:$K$117,3,0),Proj_Rounding)</f>
        <v>1</v>
      </c>
      <c r="Z78" s="6">
        <f>ROUND(EXP('Random Numbers'!AV77)/2.5*Averages!$J77+(1-'Random Numbers'!AV77^0.5)*VLOOKUP($D78,Averages!$H$113:$K$117,3,0),Proj_Rounding)</f>
        <v>1</v>
      </c>
      <c r="AA78" s="6">
        <f>ROUND(EXP('Random Numbers'!AW77)/2.5*Averages!$J77+(1-'Random Numbers'!AW77^0.5)*VLOOKUP($D78,Averages!$H$113:$K$117,3,0),Proj_Rounding)</f>
        <v>1</v>
      </c>
      <c r="AB78" s="6">
        <f>ROUND(EXP('Random Numbers'!AX77)/2.5*Averages!$J77+(1-'Random Numbers'!AX77^0.5)*VLOOKUP($D78,Averages!$H$113:$K$117,3,0),Proj_Rounding)</f>
        <v>1</v>
      </c>
      <c r="AC78" s="49">
        <f>ROUND(EXP('Random Numbers'!AY77)/2.5*Averages!$J77+(1-'Random Numbers'!AY77^0.5)*VLOOKUP($D78,Averages!$H$113:$K$117,3,0),Proj_Rounding)</f>
        <v>1</v>
      </c>
      <c r="AD78" s="69">
        <f t="shared" si="1"/>
        <v>25</v>
      </c>
    </row>
    <row r="79" spans="2:30" ht="15" customHeight="1" x14ac:dyDescent="0.35">
      <c r="B79" s="32" t="s">
        <v>28</v>
      </c>
      <c r="C79" s="51" t="s">
        <v>107</v>
      </c>
      <c r="D79" s="6" t="s">
        <v>11</v>
      </c>
      <c r="E79" s="6">
        <f>ROUND(EXP('Random Numbers'!AA78)/2.5*Averages!$J78+(1-'Random Numbers'!AA78^0.5)*VLOOKUP($D79,Averages!$H$113:$K$117,3,0),Proj_Rounding)</f>
        <v>0</v>
      </c>
      <c r="F79" s="6">
        <f>ROUND(EXP('Random Numbers'!AB78)/2.5*Averages!$J78+(1-'Random Numbers'!AB78^0.5)*VLOOKUP($D79,Averages!$H$113:$K$117,3,0),Proj_Rounding)</f>
        <v>0</v>
      </c>
      <c r="G79" s="6">
        <f>ROUND(EXP('Random Numbers'!AC78)/2.5*Averages!$J78+(1-'Random Numbers'!AC78^0.5)*VLOOKUP($D79,Averages!$H$113:$K$117,3,0),Proj_Rounding)</f>
        <v>0</v>
      </c>
      <c r="H79" s="6">
        <f>ROUND(EXP('Random Numbers'!AD78)/2.5*Averages!$J78+(1-'Random Numbers'!AD78^0.5)*VLOOKUP($D79,Averages!$H$113:$K$117,3,0),Proj_Rounding)</f>
        <v>0</v>
      </c>
      <c r="I79" s="6">
        <f>ROUND(EXP('Random Numbers'!AE78)/2.5*Averages!$J78+(1-'Random Numbers'!AE78^0.5)*VLOOKUP($D79,Averages!$H$113:$K$117,3,0),Proj_Rounding)</f>
        <v>0</v>
      </c>
      <c r="J79" s="6">
        <f>ROUND(EXP('Random Numbers'!AF78)/2.5*Averages!$J78+(1-'Random Numbers'!AF78^0.5)*VLOOKUP($D79,Averages!$H$113:$K$117,3,0),Proj_Rounding)</f>
        <v>0</v>
      </c>
      <c r="K79" s="6">
        <f>ROUND(EXP('Random Numbers'!AG78)/2.5*Averages!$J78+(1-'Random Numbers'!AG78^0.5)*VLOOKUP($D79,Averages!$H$113:$K$117,3,0),Proj_Rounding)</f>
        <v>0</v>
      </c>
      <c r="L79" s="6">
        <f>ROUND(EXP('Random Numbers'!AH78)/2.5*Averages!$J78+(1-'Random Numbers'!AH78^0.5)*VLOOKUP($D79,Averages!$H$113:$K$117,3,0),Proj_Rounding)</f>
        <v>0</v>
      </c>
      <c r="M79" s="6">
        <f>ROUND(EXP('Random Numbers'!AI78)/2.5*Averages!$J78+(1-'Random Numbers'!AI78^0.5)*VLOOKUP($D79,Averages!$H$113:$K$117,3,0),Proj_Rounding)</f>
        <v>0</v>
      </c>
      <c r="N79" s="6">
        <f>ROUND(EXP('Random Numbers'!AJ78)/2.5*Averages!$J78+(1-'Random Numbers'!AJ78^0.5)*VLOOKUP($D79,Averages!$H$113:$K$117,3,0),Proj_Rounding)</f>
        <v>0</v>
      </c>
      <c r="O79" s="6">
        <f>ROUND(EXP('Random Numbers'!AK78)/2.5*Averages!$J78+(1-'Random Numbers'!AK78^0.5)*VLOOKUP($D79,Averages!$H$113:$K$117,3,0),Proj_Rounding)</f>
        <v>0</v>
      </c>
      <c r="P79" s="6">
        <f>ROUND(EXP('Random Numbers'!AL78)/2.5*Averages!$J78+(1-'Random Numbers'!AL78^0.5)*VLOOKUP($D79,Averages!$H$113:$K$117,3,0),Proj_Rounding)</f>
        <v>0</v>
      </c>
      <c r="Q79" s="6">
        <f>ROUND(EXP('Random Numbers'!AM78)/2.5*Averages!$J78+(1-'Random Numbers'!AM78^0.5)*VLOOKUP($D79,Averages!$H$113:$K$117,3,0),Proj_Rounding)</f>
        <v>0</v>
      </c>
      <c r="R79" s="6">
        <f>ROUND(EXP('Random Numbers'!AN78)/2.5*Averages!$J78+(1-'Random Numbers'!AN78^0.5)*VLOOKUP($D79,Averages!$H$113:$K$117,3,0),Proj_Rounding)</f>
        <v>0</v>
      </c>
      <c r="S79" s="6">
        <f>ROUND(EXP('Random Numbers'!AO78)/2.5*Averages!$J78+(1-'Random Numbers'!AO78^0.5)*VLOOKUP($D79,Averages!$H$113:$K$117,3,0),Proj_Rounding)</f>
        <v>0</v>
      </c>
      <c r="T79" s="6">
        <f>ROUND(EXP('Random Numbers'!AP78)/2.5*Averages!$J78+(1-'Random Numbers'!AP78^0.5)*VLOOKUP($D79,Averages!$H$113:$K$117,3,0),Proj_Rounding)</f>
        <v>0</v>
      </c>
      <c r="U79" s="6">
        <f>ROUND(EXP('Random Numbers'!AQ78)/2.5*Averages!$J78+(1-'Random Numbers'!AQ78^0.5)*VLOOKUP($D79,Averages!$H$113:$K$117,3,0),Proj_Rounding)</f>
        <v>0</v>
      </c>
      <c r="V79" s="6">
        <f>ROUND(EXP('Random Numbers'!AR78)/2.5*Averages!$J78+(1-'Random Numbers'!AR78^0.5)*VLOOKUP($D79,Averages!$H$113:$K$117,3,0),Proj_Rounding)</f>
        <v>0</v>
      </c>
      <c r="W79" s="6">
        <f>ROUND(EXP('Random Numbers'!AS78)/2.5*Averages!$J78+(1-'Random Numbers'!AS78^0.5)*VLOOKUP($D79,Averages!$H$113:$K$117,3,0),Proj_Rounding)</f>
        <v>0</v>
      </c>
      <c r="X79" s="6">
        <f>ROUND(EXP('Random Numbers'!AT78)/2.5*Averages!$J78+(1-'Random Numbers'!AT78^0.5)*VLOOKUP($D79,Averages!$H$113:$K$117,3,0),Proj_Rounding)</f>
        <v>0</v>
      </c>
      <c r="Y79" s="6">
        <f>ROUND(EXP('Random Numbers'!AU78)/2.5*Averages!$J78+(1-'Random Numbers'!AU78^0.5)*VLOOKUP($D79,Averages!$H$113:$K$117,3,0),Proj_Rounding)</f>
        <v>0</v>
      </c>
      <c r="Z79" s="6">
        <f>ROUND(EXP('Random Numbers'!AV78)/2.5*Averages!$J78+(1-'Random Numbers'!AV78^0.5)*VLOOKUP($D79,Averages!$H$113:$K$117,3,0),Proj_Rounding)</f>
        <v>0</v>
      </c>
      <c r="AA79" s="6">
        <f>ROUND(EXP('Random Numbers'!AW78)/2.5*Averages!$J78+(1-'Random Numbers'!AW78^0.5)*VLOOKUP($D79,Averages!$H$113:$K$117,3,0),Proj_Rounding)</f>
        <v>0</v>
      </c>
      <c r="AB79" s="6">
        <f>ROUND(EXP('Random Numbers'!AX78)/2.5*Averages!$J78+(1-'Random Numbers'!AX78^0.5)*VLOOKUP($D79,Averages!$H$113:$K$117,3,0),Proj_Rounding)</f>
        <v>0</v>
      </c>
      <c r="AC79" s="49">
        <f>ROUND(EXP('Random Numbers'!AY78)/2.5*Averages!$J78+(1-'Random Numbers'!AY78^0.5)*VLOOKUP($D79,Averages!$H$113:$K$117,3,0),Proj_Rounding)</f>
        <v>0</v>
      </c>
      <c r="AD79" s="69">
        <f t="shared" si="1"/>
        <v>0</v>
      </c>
    </row>
    <row r="80" spans="2:30" ht="15" customHeight="1" x14ac:dyDescent="0.35">
      <c r="B80" s="32" t="s">
        <v>28</v>
      </c>
      <c r="C80" s="51" t="s">
        <v>108</v>
      </c>
      <c r="D80" s="6" t="s">
        <v>11</v>
      </c>
      <c r="E80" s="6">
        <f>ROUND(EXP('Random Numbers'!AA79)/2.5*Averages!$J79+(1-'Random Numbers'!AA79^0.5)*VLOOKUP($D80,Averages!$H$113:$K$117,3,0),Proj_Rounding)</f>
        <v>0</v>
      </c>
      <c r="F80" s="6">
        <f>ROUND(EXP('Random Numbers'!AB79)/2.5*Averages!$J79+(1-'Random Numbers'!AB79^0.5)*VLOOKUP($D80,Averages!$H$113:$K$117,3,0),Proj_Rounding)</f>
        <v>0</v>
      </c>
      <c r="G80" s="6">
        <f>ROUND(EXP('Random Numbers'!AC79)/2.5*Averages!$J79+(1-'Random Numbers'!AC79^0.5)*VLOOKUP($D80,Averages!$H$113:$K$117,3,0),Proj_Rounding)</f>
        <v>0</v>
      </c>
      <c r="H80" s="6">
        <f>ROUND(EXP('Random Numbers'!AD79)/2.5*Averages!$J79+(1-'Random Numbers'!AD79^0.5)*VLOOKUP($D80,Averages!$H$113:$K$117,3,0),Proj_Rounding)</f>
        <v>0</v>
      </c>
      <c r="I80" s="6">
        <f>ROUND(EXP('Random Numbers'!AE79)/2.5*Averages!$J79+(1-'Random Numbers'!AE79^0.5)*VLOOKUP($D80,Averages!$H$113:$K$117,3,0),Proj_Rounding)</f>
        <v>0</v>
      </c>
      <c r="J80" s="6">
        <f>ROUND(EXP('Random Numbers'!AF79)/2.5*Averages!$J79+(1-'Random Numbers'!AF79^0.5)*VLOOKUP($D80,Averages!$H$113:$K$117,3,0),Proj_Rounding)</f>
        <v>0</v>
      </c>
      <c r="K80" s="6">
        <f>ROUND(EXP('Random Numbers'!AG79)/2.5*Averages!$J79+(1-'Random Numbers'!AG79^0.5)*VLOOKUP($D80,Averages!$H$113:$K$117,3,0),Proj_Rounding)</f>
        <v>0</v>
      </c>
      <c r="L80" s="6">
        <f>ROUND(EXP('Random Numbers'!AH79)/2.5*Averages!$J79+(1-'Random Numbers'!AH79^0.5)*VLOOKUP($D80,Averages!$H$113:$K$117,3,0),Proj_Rounding)</f>
        <v>0</v>
      </c>
      <c r="M80" s="6">
        <f>ROUND(EXP('Random Numbers'!AI79)/2.5*Averages!$J79+(1-'Random Numbers'!AI79^0.5)*VLOOKUP($D80,Averages!$H$113:$K$117,3,0),Proj_Rounding)</f>
        <v>0</v>
      </c>
      <c r="N80" s="6">
        <f>ROUND(EXP('Random Numbers'!AJ79)/2.5*Averages!$J79+(1-'Random Numbers'!AJ79^0.5)*VLOOKUP($D80,Averages!$H$113:$K$117,3,0),Proj_Rounding)</f>
        <v>0</v>
      </c>
      <c r="O80" s="6">
        <f>ROUND(EXP('Random Numbers'!AK79)/2.5*Averages!$J79+(1-'Random Numbers'!AK79^0.5)*VLOOKUP($D80,Averages!$H$113:$K$117,3,0),Proj_Rounding)</f>
        <v>0</v>
      </c>
      <c r="P80" s="6">
        <f>ROUND(EXP('Random Numbers'!AL79)/2.5*Averages!$J79+(1-'Random Numbers'!AL79^0.5)*VLOOKUP($D80,Averages!$H$113:$K$117,3,0),Proj_Rounding)</f>
        <v>0</v>
      </c>
      <c r="Q80" s="6">
        <f>ROUND(EXP('Random Numbers'!AM79)/2.5*Averages!$J79+(1-'Random Numbers'!AM79^0.5)*VLOOKUP($D80,Averages!$H$113:$K$117,3,0),Proj_Rounding)</f>
        <v>0</v>
      </c>
      <c r="R80" s="6">
        <f>ROUND(EXP('Random Numbers'!AN79)/2.5*Averages!$J79+(1-'Random Numbers'!AN79^0.5)*VLOOKUP($D80,Averages!$H$113:$K$117,3,0),Proj_Rounding)</f>
        <v>0</v>
      </c>
      <c r="S80" s="6">
        <f>ROUND(EXP('Random Numbers'!AO79)/2.5*Averages!$J79+(1-'Random Numbers'!AO79^0.5)*VLOOKUP($D80,Averages!$H$113:$K$117,3,0),Proj_Rounding)</f>
        <v>0</v>
      </c>
      <c r="T80" s="6">
        <f>ROUND(EXP('Random Numbers'!AP79)/2.5*Averages!$J79+(1-'Random Numbers'!AP79^0.5)*VLOOKUP($D80,Averages!$H$113:$K$117,3,0),Proj_Rounding)</f>
        <v>0</v>
      </c>
      <c r="U80" s="6">
        <f>ROUND(EXP('Random Numbers'!AQ79)/2.5*Averages!$J79+(1-'Random Numbers'!AQ79^0.5)*VLOOKUP($D80,Averages!$H$113:$K$117,3,0),Proj_Rounding)</f>
        <v>0</v>
      </c>
      <c r="V80" s="6">
        <f>ROUND(EXP('Random Numbers'!AR79)/2.5*Averages!$J79+(1-'Random Numbers'!AR79^0.5)*VLOOKUP($D80,Averages!$H$113:$K$117,3,0),Proj_Rounding)</f>
        <v>0</v>
      </c>
      <c r="W80" s="6">
        <f>ROUND(EXP('Random Numbers'!AS79)/2.5*Averages!$J79+(1-'Random Numbers'!AS79^0.5)*VLOOKUP($D80,Averages!$H$113:$K$117,3,0),Proj_Rounding)</f>
        <v>0</v>
      </c>
      <c r="X80" s="6">
        <f>ROUND(EXP('Random Numbers'!AT79)/2.5*Averages!$J79+(1-'Random Numbers'!AT79^0.5)*VLOOKUP($D80,Averages!$H$113:$K$117,3,0),Proj_Rounding)</f>
        <v>0</v>
      </c>
      <c r="Y80" s="6">
        <f>ROUND(EXP('Random Numbers'!AU79)/2.5*Averages!$J79+(1-'Random Numbers'!AU79^0.5)*VLOOKUP($D80,Averages!$H$113:$K$117,3,0),Proj_Rounding)</f>
        <v>0</v>
      </c>
      <c r="Z80" s="6">
        <f>ROUND(EXP('Random Numbers'!AV79)/2.5*Averages!$J79+(1-'Random Numbers'!AV79^0.5)*VLOOKUP($D80,Averages!$H$113:$K$117,3,0),Proj_Rounding)</f>
        <v>0</v>
      </c>
      <c r="AA80" s="6">
        <f>ROUND(EXP('Random Numbers'!AW79)/2.5*Averages!$J79+(1-'Random Numbers'!AW79^0.5)*VLOOKUP($D80,Averages!$H$113:$K$117,3,0),Proj_Rounding)</f>
        <v>0</v>
      </c>
      <c r="AB80" s="6">
        <f>ROUND(EXP('Random Numbers'!AX79)/2.5*Averages!$J79+(1-'Random Numbers'!AX79^0.5)*VLOOKUP($D80,Averages!$H$113:$K$117,3,0),Proj_Rounding)</f>
        <v>0</v>
      </c>
      <c r="AC80" s="49">
        <f>ROUND(EXP('Random Numbers'!AY79)/2.5*Averages!$J79+(1-'Random Numbers'!AY79^0.5)*VLOOKUP($D80,Averages!$H$113:$K$117,3,0),Proj_Rounding)</f>
        <v>0</v>
      </c>
      <c r="AD80" s="69">
        <f t="shared" si="1"/>
        <v>0</v>
      </c>
    </row>
    <row r="81" spans="2:30" ht="15" customHeight="1" x14ac:dyDescent="0.35">
      <c r="B81" s="32" t="s">
        <v>29</v>
      </c>
      <c r="C81" s="51" t="s">
        <v>109</v>
      </c>
      <c r="D81" s="6" t="s">
        <v>8</v>
      </c>
      <c r="E81" s="6">
        <f>ROUND(EXP('Random Numbers'!AA80)/2.5*Averages!$J80+(1-'Random Numbers'!AA80^0.5)*VLOOKUP($D81,Averages!$H$113:$K$117,3,0),Proj_Rounding)</f>
        <v>1</v>
      </c>
      <c r="F81" s="6">
        <f>ROUND(EXP('Random Numbers'!AB80)/2.5*Averages!$J80+(1-'Random Numbers'!AB80^0.5)*VLOOKUP($D81,Averages!$H$113:$K$117,3,0),Proj_Rounding)</f>
        <v>1</v>
      </c>
      <c r="G81" s="6">
        <f>ROUND(EXP('Random Numbers'!AC80)/2.5*Averages!$J80+(1-'Random Numbers'!AC80^0.5)*VLOOKUP($D81,Averages!$H$113:$K$117,3,0),Proj_Rounding)</f>
        <v>1</v>
      </c>
      <c r="H81" s="6">
        <f>ROUND(EXP('Random Numbers'!AD80)/2.5*Averages!$J80+(1-'Random Numbers'!AD80^0.5)*VLOOKUP($D81,Averages!$H$113:$K$117,3,0),Proj_Rounding)</f>
        <v>1</v>
      </c>
      <c r="I81" s="6">
        <f>ROUND(EXP('Random Numbers'!AE80)/2.5*Averages!$J80+(1-'Random Numbers'!AE80^0.5)*VLOOKUP($D81,Averages!$H$113:$K$117,3,0),Proj_Rounding)</f>
        <v>1</v>
      </c>
      <c r="J81" s="6">
        <f>ROUND(EXP('Random Numbers'!AF80)/2.5*Averages!$J80+(1-'Random Numbers'!AF80^0.5)*VLOOKUP($D81,Averages!$H$113:$K$117,3,0),Proj_Rounding)</f>
        <v>1</v>
      </c>
      <c r="K81" s="6">
        <f>ROUND(EXP('Random Numbers'!AG80)/2.5*Averages!$J80+(1-'Random Numbers'!AG80^0.5)*VLOOKUP($D81,Averages!$H$113:$K$117,3,0),Proj_Rounding)</f>
        <v>2</v>
      </c>
      <c r="L81" s="6">
        <f>ROUND(EXP('Random Numbers'!AH80)/2.5*Averages!$J80+(1-'Random Numbers'!AH80^0.5)*VLOOKUP($D81,Averages!$H$113:$K$117,3,0),Proj_Rounding)</f>
        <v>2</v>
      </c>
      <c r="M81" s="6">
        <f>ROUND(EXP('Random Numbers'!AI80)/2.5*Averages!$J80+(1-'Random Numbers'!AI80^0.5)*VLOOKUP($D81,Averages!$H$113:$K$117,3,0),Proj_Rounding)</f>
        <v>1</v>
      </c>
      <c r="N81" s="6">
        <f>ROUND(EXP('Random Numbers'!AJ80)/2.5*Averages!$J80+(1-'Random Numbers'!AJ80^0.5)*VLOOKUP($D81,Averages!$H$113:$K$117,3,0),Proj_Rounding)</f>
        <v>1</v>
      </c>
      <c r="O81" s="6">
        <f>ROUND(EXP('Random Numbers'!AK80)/2.5*Averages!$J80+(1-'Random Numbers'!AK80^0.5)*VLOOKUP($D81,Averages!$H$113:$K$117,3,0),Proj_Rounding)</f>
        <v>2</v>
      </c>
      <c r="P81" s="6">
        <f>ROUND(EXP('Random Numbers'!AL80)/2.5*Averages!$J80+(1-'Random Numbers'!AL80^0.5)*VLOOKUP($D81,Averages!$H$113:$K$117,3,0),Proj_Rounding)</f>
        <v>1</v>
      </c>
      <c r="Q81" s="6">
        <f>ROUND(EXP('Random Numbers'!AM80)/2.5*Averages!$J80+(1-'Random Numbers'!AM80^0.5)*VLOOKUP($D81,Averages!$H$113:$K$117,3,0),Proj_Rounding)</f>
        <v>1</v>
      </c>
      <c r="R81" s="6">
        <f>ROUND(EXP('Random Numbers'!AN80)/2.5*Averages!$J80+(1-'Random Numbers'!AN80^0.5)*VLOOKUP($D81,Averages!$H$113:$K$117,3,0),Proj_Rounding)</f>
        <v>1</v>
      </c>
      <c r="S81" s="6">
        <f>ROUND(EXP('Random Numbers'!AO80)/2.5*Averages!$J80+(1-'Random Numbers'!AO80^0.5)*VLOOKUP($D81,Averages!$H$113:$K$117,3,0),Proj_Rounding)</f>
        <v>1</v>
      </c>
      <c r="T81" s="6">
        <f>ROUND(EXP('Random Numbers'!AP80)/2.5*Averages!$J80+(1-'Random Numbers'!AP80^0.5)*VLOOKUP($D81,Averages!$H$113:$K$117,3,0),Proj_Rounding)</f>
        <v>1</v>
      </c>
      <c r="U81" s="6">
        <f>ROUND(EXP('Random Numbers'!AQ80)/2.5*Averages!$J80+(1-'Random Numbers'!AQ80^0.5)*VLOOKUP($D81,Averages!$H$113:$K$117,3,0),Proj_Rounding)</f>
        <v>2</v>
      </c>
      <c r="V81" s="6">
        <f>ROUND(EXP('Random Numbers'!AR80)/2.5*Averages!$J80+(1-'Random Numbers'!AR80^0.5)*VLOOKUP($D81,Averages!$H$113:$K$117,3,0),Proj_Rounding)</f>
        <v>1</v>
      </c>
      <c r="W81" s="6">
        <f>ROUND(EXP('Random Numbers'!AS80)/2.5*Averages!$J80+(1-'Random Numbers'!AS80^0.5)*VLOOKUP($D81,Averages!$H$113:$K$117,3,0),Proj_Rounding)</f>
        <v>1</v>
      </c>
      <c r="X81" s="6">
        <f>ROUND(EXP('Random Numbers'!AT80)/2.5*Averages!$J80+(1-'Random Numbers'!AT80^0.5)*VLOOKUP($D81,Averages!$H$113:$K$117,3,0),Proj_Rounding)</f>
        <v>2</v>
      </c>
      <c r="Y81" s="6">
        <f>ROUND(EXP('Random Numbers'!AU80)/2.5*Averages!$J80+(1-'Random Numbers'!AU80^0.5)*VLOOKUP($D81,Averages!$H$113:$K$117,3,0),Proj_Rounding)</f>
        <v>1</v>
      </c>
      <c r="Z81" s="6">
        <f>ROUND(EXP('Random Numbers'!AV80)/2.5*Averages!$J80+(1-'Random Numbers'!AV80^0.5)*VLOOKUP($D81,Averages!$H$113:$K$117,3,0),Proj_Rounding)</f>
        <v>2</v>
      </c>
      <c r="AA81" s="6">
        <f>ROUND(EXP('Random Numbers'!AW80)/2.5*Averages!$J80+(1-'Random Numbers'!AW80^0.5)*VLOOKUP($D81,Averages!$H$113:$K$117,3,0),Proj_Rounding)</f>
        <v>1</v>
      </c>
      <c r="AB81" s="6">
        <f>ROUND(EXP('Random Numbers'!AX80)/2.5*Averages!$J80+(1-'Random Numbers'!AX80^0.5)*VLOOKUP($D81,Averages!$H$113:$K$117,3,0),Proj_Rounding)</f>
        <v>1</v>
      </c>
      <c r="AC81" s="49">
        <f>ROUND(EXP('Random Numbers'!AY80)/2.5*Averages!$J80+(1-'Random Numbers'!AY80^0.5)*VLOOKUP($D81,Averages!$H$113:$K$117,3,0),Proj_Rounding)</f>
        <v>1</v>
      </c>
      <c r="AD81" s="69">
        <f t="shared" si="1"/>
        <v>31</v>
      </c>
    </row>
    <row r="82" spans="2:30" ht="15" customHeight="1" x14ac:dyDescent="0.35">
      <c r="B82" s="32" t="s">
        <v>29</v>
      </c>
      <c r="C82" s="51" t="s">
        <v>110</v>
      </c>
      <c r="D82" s="6" t="s">
        <v>8</v>
      </c>
      <c r="E82" s="6">
        <f>ROUND(EXP('Random Numbers'!AA81)/2.5*Averages!$J81+(1-'Random Numbers'!AA81^0.5)*VLOOKUP($D82,Averages!$H$113:$K$117,3,0),Proj_Rounding)</f>
        <v>1</v>
      </c>
      <c r="F82" s="6">
        <f>ROUND(EXP('Random Numbers'!AB81)/2.5*Averages!$J81+(1-'Random Numbers'!AB81^0.5)*VLOOKUP($D82,Averages!$H$113:$K$117,3,0),Proj_Rounding)</f>
        <v>1</v>
      </c>
      <c r="G82" s="6">
        <f>ROUND(EXP('Random Numbers'!AC81)/2.5*Averages!$J81+(1-'Random Numbers'!AC81^0.5)*VLOOKUP($D82,Averages!$H$113:$K$117,3,0),Proj_Rounding)</f>
        <v>1</v>
      </c>
      <c r="H82" s="6">
        <f>ROUND(EXP('Random Numbers'!AD81)/2.5*Averages!$J81+(1-'Random Numbers'!AD81^0.5)*VLOOKUP($D82,Averages!$H$113:$K$117,3,0),Proj_Rounding)</f>
        <v>1</v>
      </c>
      <c r="I82" s="6">
        <f>ROUND(EXP('Random Numbers'!AE81)/2.5*Averages!$J81+(1-'Random Numbers'!AE81^0.5)*VLOOKUP($D82,Averages!$H$113:$K$117,3,0),Proj_Rounding)</f>
        <v>1</v>
      </c>
      <c r="J82" s="6">
        <f>ROUND(EXP('Random Numbers'!AF81)/2.5*Averages!$J81+(1-'Random Numbers'!AF81^0.5)*VLOOKUP($D82,Averages!$H$113:$K$117,3,0),Proj_Rounding)</f>
        <v>1</v>
      </c>
      <c r="K82" s="6">
        <f>ROUND(EXP('Random Numbers'!AG81)/2.5*Averages!$J81+(1-'Random Numbers'!AG81^0.5)*VLOOKUP($D82,Averages!$H$113:$K$117,3,0),Proj_Rounding)</f>
        <v>1</v>
      </c>
      <c r="L82" s="6">
        <f>ROUND(EXP('Random Numbers'!AH81)/2.5*Averages!$J81+(1-'Random Numbers'!AH81^0.5)*VLOOKUP($D82,Averages!$H$113:$K$117,3,0),Proj_Rounding)</f>
        <v>1</v>
      </c>
      <c r="M82" s="6">
        <f>ROUND(EXP('Random Numbers'!AI81)/2.5*Averages!$J81+(1-'Random Numbers'!AI81^0.5)*VLOOKUP($D82,Averages!$H$113:$K$117,3,0),Proj_Rounding)</f>
        <v>1</v>
      </c>
      <c r="N82" s="6">
        <f>ROUND(EXP('Random Numbers'!AJ81)/2.5*Averages!$J81+(1-'Random Numbers'!AJ81^0.5)*VLOOKUP($D82,Averages!$H$113:$K$117,3,0),Proj_Rounding)</f>
        <v>2</v>
      </c>
      <c r="O82" s="6">
        <f>ROUND(EXP('Random Numbers'!AK81)/2.5*Averages!$J81+(1-'Random Numbers'!AK81^0.5)*VLOOKUP($D82,Averages!$H$113:$K$117,3,0),Proj_Rounding)</f>
        <v>2</v>
      </c>
      <c r="P82" s="6">
        <f>ROUND(EXP('Random Numbers'!AL81)/2.5*Averages!$J81+(1-'Random Numbers'!AL81^0.5)*VLOOKUP($D82,Averages!$H$113:$K$117,3,0),Proj_Rounding)</f>
        <v>2</v>
      </c>
      <c r="Q82" s="6">
        <f>ROUND(EXP('Random Numbers'!AM81)/2.5*Averages!$J81+(1-'Random Numbers'!AM81^0.5)*VLOOKUP($D82,Averages!$H$113:$K$117,3,0),Proj_Rounding)</f>
        <v>1</v>
      </c>
      <c r="R82" s="6">
        <f>ROUND(EXP('Random Numbers'!AN81)/2.5*Averages!$J81+(1-'Random Numbers'!AN81^0.5)*VLOOKUP($D82,Averages!$H$113:$K$117,3,0),Proj_Rounding)</f>
        <v>1</v>
      </c>
      <c r="S82" s="6">
        <f>ROUND(EXP('Random Numbers'!AO81)/2.5*Averages!$J81+(1-'Random Numbers'!AO81^0.5)*VLOOKUP($D82,Averages!$H$113:$K$117,3,0),Proj_Rounding)</f>
        <v>1</v>
      </c>
      <c r="T82" s="6">
        <f>ROUND(EXP('Random Numbers'!AP81)/2.5*Averages!$J81+(1-'Random Numbers'!AP81^0.5)*VLOOKUP($D82,Averages!$H$113:$K$117,3,0),Proj_Rounding)</f>
        <v>1</v>
      </c>
      <c r="U82" s="6">
        <f>ROUND(EXP('Random Numbers'!AQ81)/2.5*Averages!$J81+(1-'Random Numbers'!AQ81^0.5)*VLOOKUP($D82,Averages!$H$113:$K$117,3,0),Proj_Rounding)</f>
        <v>1</v>
      </c>
      <c r="V82" s="6">
        <f>ROUND(EXP('Random Numbers'!AR81)/2.5*Averages!$J81+(1-'Random Numbers'!AR81^0.5)*VLOOKUP($D82,Averages!$H$113:$K$117,3,0),Proj_Rounding)</f>
        <v>1</v>
      </c>
      <c r="W82" s="6">
        <f>ROUND(EXP('Random Numbers'!AS81)/2.5*Averages!$J81+(1-'Random Numbers'!AS81^0.5)*VLOOKUP($D82,Averages!$H$113:$K$117,3,0),Proj_Rounding)</f>
        <v>1</v>
      </c>
      <c r="X82" s="6">
        <f>ROUND(EXP('Random Numbers'!AT81)/2.5*Averages!$J81+(1-'Random Numbers'!AT81^0.5)*VLOOKUP($D82,Averages!$H$113:$K$117,3,0),Proj_Rounding)</f>
        <v>1</v>
      </c>
      <c r="Y82" s="6">
        <f>ROUND(EXP('Random Numbers'!AU81)/2.5*Averages!$J81+(1-'Random Numbers'!AU81^0.5)*VLOOKUP($D82,Averages!$H$113:$K$117,3,0),Proj_Rounding)</f>
        <v>1</v>
      </c>
      <c r="Z82" s="6">
        <f>ROUND(EXP('Random Numbers'!AV81)/2.5*Averages!$J81+(1-'Random Numbers'!AV81^0.5)*VLOOKUP($D82,Averages!$H$113:$K$117,3,0),Proj_Rounding)</f>
        <v>2</v>
      </c>
      <c r="AA82" s="6">
        <f>ROUND(EXP('Random Numbers'!AW81)/2.5*Averages!$J81+(1-'Random Numbers'!AW81^0.5)*VLOOKUP($D82,Averages!$H$113:$K$117,3,0),Proj_Rounding)</f>
        <v>1</v>
      </c>
      <c r="AB82" s="6">
        <f>ROUND(EXP('Random Numbers'!AX81)/2.5*Averages!$J81+(1-'Random Numbers'!AX81^0.5)*VLOOKUP($D82,Averages!$H$113:$K$117,3,0),Proj_Rounding)</f>
        <v>1</v>
      </c>
      <c r="AC82" s="49">
        <f>ROUND(EXP('Random Numbers'!AY81)/2.5*Averages!$J81+(1-'Random Numbers'!AY81^0.5)*VLOOKUP($D82,Averages!$H$113:$K$117,3,0),Proj_Rounding)</f>
        <v>1</v>
      </c>
      <c r="AD82" s="69">
        <f t="shared" si="1"/>
        <v>29</v>
      </c>
    </row>
    <row r="83" spans="2:30" ht="15" customHeight="1" x14ac:dyDescent="0.35">
      <c r="B83" s="32" t="s">
        <v>29</v>
      </c>
      <c r="C83" s="51" t="s">
        <v>111</v>
      </c>
      <c r="D83" s="6" t="s">
        <v>8</v>
      </c>
      <c r="E83" s="6">
        <f>ROUND(EXP('Random Numbers'!AA82)/2.5*Averages!$J82+(1-'Random Numbers'!AA82^0.5)*VLOOKUP($D83,Averages!$H$113:$K$117,3,0),Proj_Rounding)</f>
        <v>1</v>
      </c>
      <c r="F83" s="6">
        <f>ROUND(EXP('Random Numbers'!AB82)/2.5*Averages!$J82+(1-'Random Numbers'!AB82^0.5)*VLOOKUP($D83,Averages!$H$113:$K$117,3,0),Proj_Rounding)</f>
        <v>0</v>
      </c>
      <c r="G83" s="6">
        <f>ROUND(EXP('Random Numbers'!AC82)/2.5*Averages!$J82+(1-'Random Numbers'!AC82^0.5)*VLOOKUP($D83,Averages!$H$113:$K$117,3,0),Proj_Rounding)</f>
        <v>0</v>
      </c>
      <c r="H83" s="6">
        <f>ROUND(EXP('Random Numbers'!AD82)/2.5*Averages!$J82+(1-'Random Numbers'!AD82^0.5)*VLOOKUP($D83,Averages!$H$113:$K$117,3,0),Proj_Rounding)</f>
        <v>0</v>
      </c>
      <c r="I83" s="6">
        <f>ROUND(EXP('Random Numbers'!AE82)/2.5*Averages!$J82+(1-'Random Numbers'!AE82^0.5)*VLOOKUP($D83,Averages!$H$113:$K$117,3,0),Proj_Rounding)</f>
        <v>1</v>
      </c>
      <c r="J83" s="6">
        <f>ROUND(EXP('Random Numbers'!AF82)/2.5*Averages!$J82+(1-'Random Numbers'!AF82^0.5)*VLOOKUP($D83,Averages!$H$113:$K$117,3,0),Proj_Rounding)</f>
        <v>1</v>
      </c>
      <c r="K83" s="6">
        <f>ROUND(EXP('Random Numbers'!AG82)/2.5*Averages!$J82+(1-'Random Numbers'!AG82^0.5)*VLOOKUP($D83,Averages!$H$113:$K$117,3,0),Proj_Rounding)</f>
        <v>1</v>
      </c>
      <c r="L83" s="6">
        <f>ROUND(EXP('Random Numbers'!AH82)/2.5*Averages!$J82+(1-'Random Numbers'!AH82^0.5)*VLOOKUP($D83,Averages!$H$113:$K$117,3,0),Proj_Rounding)</f>
        <v>1</v>
      </c>
      <c r="M83" s="6">
        <f>ROUND(EXP('Random Numbers'!AI82)/2.5*Averages!$J82+(1-'Random Numbers'!AI82^0.5)*VLOOKUP($D83,Averages!$H$113:$K$117,3,0),Proj_Rounding)</f>
        <v>0</v>
      </c>
      <c r="N83" s="6">
        <f>ROUND(EXP('Random Numbers'!AJ82)/2.5*Averages!$J82+(1-'Random Numbers'!AJ82^0.5)*VLOOKUP($D83,Averages!$H$113:$K$117,3,0),Proj_Rounding)</f>
        <v>0</v>
      </c>
      <c r="O83" s="6">
        <f>ROUND(EXP('Random Numbers'!AK82)/2.5*Averages!$J82+(1-'Random Numbers'!AK82^0.5)*VLOOKUP($D83,Averages!$H$113:$K$117,3,0),Proj_Rounding)</f>
        <v>1</v>
      </c>
      <c r="P83" s="6">
        <f>ROUND(EXP('Random Numbers'!AL82)/2.5*Averages!$J82+(1-'Random Numbers'!AL82^0.5)*VLOOKUP($D83,Averages!$H$113:$K$117,3,0),Proj_Rounding)</f>
        <v>1</v>
      </c>
      <c r="Q83" s="6">
        <f>ROUND(EXP('Random Numbers'!AM82)/2.5*Averages!$J82+(1-'Random Numbers'!AM82^0.5)*VLOOKUP($D83,Averages!$H$113:$K$117,3,0),Proj_Rounding)</f>
        <v>1</v>
      </c>
      <c r="R83" s="6">
        <f>ROUND(EXP('Random Numbers'!AN82)/2.5*Averages!$J82+(1-'Random Numbers'!AN82^0.5)*VLOOKUP($D83,Averages!$H$113:$K$117,3,0),Proj_Rounding)</f>
        <v>1</v>
      </c>
      <c r="S83" s="6">
        <f>ROUND(EXP('Random Numbers'!AO82)/2.5*Averages!$J82+(1-'Random Numbers'!AO82^0.5)*VLOOKUP($D83,Averages!$H$113:$K$117,3,0),Proj_Rounding)</f>
        <v>1</v>
      </c>
      <c r="T83" s="6">
        <f>ROUND(EXP('Random Numbers'!AP82)/2.5*Averages!$J82+(1-'Random Numbers'!AP82^0.5)*VLOOKUP($D83,Averages!$H$113:$K$117,3,0),Proj_Rounding)</f>
        <v>1</v>
      </c>
      <c r="U83" s="6">
        <f>ROUND(EXP('Random Numbers'!AQ82)/2.5*Averages!$J82+(1-'Random Numbers'!AQ82^0.5)*VLOOKUP($D83,Averages!$H$113:$K$117,3,0),Proj_Rounding)</f>
        <v>1</v>
      </c>
      <c r="V83" s="6">
        <f>ROUND(EXP('Random Numbers'!AR82)/2.5*Averages!$J82+(1-'Random Numbers'!AR82^0.5)*VLOOKUP($D83,Averages!$H$113:$K$117,3,0),Proj_Rounding)</f>
        <v>1</v>
      </c>
      <c r="W83" s="6">
        <f>ROUND(EXP('Random Numbers'!AS82)/2.5*Averages!$J82+(1-'Random Numbers'!AS82^0.5)*VLOOKUP($D83,Averages!$H$113:$K$117,3,0),Proj_Rounding)</f>
        <v>0</v>
      </c>
      <c r="X83" s="6">
        <f>ROUND(EXP('Random Numbers'!AT82)/2.5*Averages!$J82+(1-'Random Numbers'!AT82^0.5)*VLOOKUP($D83,Averages!$H$113:$K$117,3,0),Proj_Rounding)</f>
        <v>0</v>
      </c>
      <c r="Y83" s="6">
        <f>ROUND(EXP('Random Numbers'!AU82)/2.5*Averages!$J82+(1-'Random Numbers'!AU82^0.5)*VLOOKUP($D83,Averages!$H$113:$K$117,3,0),Proj_Rounding)</f>
        <v>1</v>
      </c>
      <c r="Z83" s="6">
        <f>ROUND(EXP('Random Numbers'!AV82)/2.5*Averages!$J82+(1-'Random Numbers'!AV82^0.5)*VLOOKUP($D83,Averages!$H$113:$K$117,3,0),Proj_Rounding)</f>
        <v>2</v>
      </c>
      <c r="AA83" s="6">
        <f>ROUND(EXP('Random Numbers'!AW82)/2.5*Averages!$J82+(1-'Random Numbers'!AW82^0.5)*VLOOKUP($D83,Averages!$H$113:$K$117,3,0),Proj_Rounding)</f>
        <v>1</v>
      </c>
      <c r="AB83" s="6">
        <f>ROUND(EXP('Random Numbers'!AX82)/2.5*Averages!$J82+(1-'Random Numbers'!AX82^0.5)*VLOOKUP($D83,Averages!$H$113:$K$117,3,0),Proj_Rounding)</f>
        <v>0</v>
      </c>
      <c r="AC83" s="49">
        <f>ROUND(EXP('Random Numbers'!AY82)/2.5*Averages!$J82+(1-'Random Numbers'!AY82^0.5)*VLOOKUP($D83,Averages!$H$113:$K$117,3,0),Proj_Rounding)</f>
        <v>1</v>
      </c>
      <c r="AD83" s="69">
        <f t="shared" si="1"/>
        <v>18</v>
      </c>
    </row>
    <row r="84" spans="2:30" ht="15" customHeight="1" x14ac:dyDescent="0.35">
      <c r="B84" s="32" t="s">
        <v>29</v>
      </c>
      <c r="C84" s="51" t="s">
        <v>112</v>
      </c>
      <c r="D84" s="6" t="s">
        <v>8</v>
      </c>
      <c r="E84" s="6">
        <f>ROUND(EXP('Random Numbers'!AA83)/2.5*Averages!$J83+(1-'Random Numbers'!AA83^0.5)*VLOOKUP($D84,Averages!$H$113:$K$117,3,0),Proj_Rounding)</f>
        <v>4</v>
      </c>
      <c r="F84" s="6">
        <f>ROUND(EXP('Random Numbers'!AB83)/2.5*Averages!$J83+(1-'Random Numbers'!AB83^0.5)*VLOOKUP($D84,Averages!$H$113:$K$117,3,0),Proj_Rounding)</f>
        <v>6</v>
      </c>
      <c r="G84" s="6">
        <f>ROUND(EXP('Random Numbers'!AC83)/2.5*Averages!$J83+(1-'Random Numbers'!AC83^0.5)*VLOOKUP($D84,Averages!$H$113:$K$117,3,0),Proj_Rounding)</f>
        <v>5</v>
      </c>
      <c r="H84" s="6">
        <f>ROUND(EXP('Random Numbers'!AD83)/2.5*Averages!$J83+(1-'Random Numbers'!AD83^0.5)*VLOOKUP($D84,Averages!$H$113:$K$117,3,0),Proj_Rounding)</f>
        <v>4</v>
      </c>
      <c r="I84" s="6">
        <f>ROUND(EXP('Random Numbers'!AE83)/2.5*Averages!$J83+(1-'Random Numbers'!AE83^0.5)*VLOOKUP($D84,Averages!$H$113:$K$117,3,0),Proj_Rounding)</f>
        <v>5</v>
      </c>
      <c r="J84" s="6">
        <f>ROUND(EXP('Random Numbers'!AF83)/2.5*Averages!$J83+(1-'Random Numbers'!AF83^0.5)*VLOOKUP($D84,Averages!$H$113:$K$117,3,0),Proj_Rounding)</f>
        <v>4</v>
      </c>
      <c r="K84" s="6">
        <f>ROUND(EXP('Random Numbers'!AG83)/2.5*Averages!$J83+(1-'Random Numbers'!AG83^0.5)*VLOOKUP($D84,Averages!$H$113:$K$117,3,0),Proj_Rounding)</f>
        <v>4</v>
      </c>
      <c r="L84" s="6">
        <f>ROUND(EXP('Random Numbers'!AH83)/2.5*Averages!$J83+(1-'Random Numbers'!AH83^0.5)*VLOOKUP($D84,Averages!$H$113:$K$117,3,0),Proj_Rounding)</f>
        <v>4</v>
      </c>
      <c r="M84" s="6">
        <f>ROUND(EXP('Random Numbers'!AI83)/2.5*Averages!$J83+(1-'Random Numbers'!AI83^0.5)*VLOOKUP($D84,Averages!$H$113:$K$117,3,0),Proj_Rounding)</f>
        <v>4</v>
      </c>
      <c r="N84" s="6">
        <f>ROUND(EXP('Random Numbers'!AJ83)/2.5*Averages!$J83+(1-'Random Numbers'!AJ83^0.5)*VLOOKUP($D84,Averages!$H$113:$K$117,3,0),Proj_Rounding)</f>
        <v>4</v>
      </c>
      <c r="O84" s="6">
        <f>ROUND(EXP('Random Numbers'!AK83)/2.5*Averages!$J83+(1-'Random Numbers'!AK83^0.5)*VLOOKUP($D84,Averages!$H$113:$K$117,3,0),Proj_Rounding)</f>
        <v>5</v>
      </c>
      <c r="P84" s="6">
        <f>ROUND(EXP('Random Numbers'!AL83)/2.5*Averages!$J83+(1-'Random Numbers'!AL83^0.5)*VLOOKUP($D84,Averages!$H$113:$K$117,3,0),Proj_Rounding)</f>
        <v>4</v>
      </c>
      <c r="Q84" s="6">
        <f>ROUND(EXP('Random Numbers'!AM83)/2.5*Averages!$J83+(1-'Random Numbers'!AM83^0.5)*VLOOKUP($D84,Averages!$H$113:$K$117,3,0),Proj_Rounding)</f>
        <v>4</v>
      </c>
      <c r="R84" s="6">
        <f>ROUND(EXP('Random Numbers'!AN83)/2.5*Averages!$J83+(1-'Random Numbers'!AN83^0.5)*VLOOKUP($D84,Averages!$H$113:$K$117,3,0),Proj_Rounding)</f>
        <v>4</v>
      </c>
      <c r="S84" s="6">
        <f>ROUND(EXP('Random Numbers'!AO83)/2.5*Averages!$J83+(1-'Random Numbers'!AO83^0.5)*VLOOKUP($D84,Averages!$H$113:$K$117,3,0),Proj_Rounding)</f>
        <v>4</v>
      </c>
      <c r="T84" s="6">
        <f>ROUND(EXP('Random Numbers'!AP83)/2.5*Averages!$J83+(1-'Random Numbers'!AP83^0.5)*VLOOKUP($D84,Averages!$H$113:$K$117,3,0),Proj_Rounding)</f>
        <v>4</v>
      </c>
      <c r="U84" s="6">
        <f>ROUND(EXP('Random Numbers'!AQ83)/2.5*Averages!$J83+(1-'Random Numbers'!AQ83^0.5)*VLOOKUP($D84,Averages!$H$113:$K$117,3,0),Proj_Rounding)</f>
        <v>4</v>
      </c>
      <c r="V84" s="6">
        <f>ROUND(EXP('Random Numbers'!AR83)/2.5*Averages!$J83+(1-'Random Numbers'!AR83^0.5)*VLOOKUP($D84,Averages!$H$113:$K$117,3,0),Proj_Rounding)</f>
        <v>4</v>
      </c>
      <c r="W84" s="6">
        <f>ROUND(EXP('Random Numbers'!AS83)/2.5*Averages!$J83+(1-'Random Numbers'!AS83^0.5)*VLOOKUP($D84,Averages!$H$113:$K$117,3,0),Proj_Rounding)</f>
        <v>4</v>
      </c>
      <c r="X84" s="6">
        <f>ROUND(EXP('Random Numbers'!AT83)/2.5*Averages!$J83+(1-'Random Numbers'!AT83^0.5)*VLOOKUP($D84,Averages!$H$113:$K$117,3,0),Proj_Rounding)</f>
        <v>4</v>
      </c>
      <c r="Y84" s="6">
        <f>ROUND(EXP('Random Numbers'!AU83)/2.5*Averages!$J83+(1-'Random Numbers'!AU83^0.5)*VLOOKUP($D84,Averages!$H$113:$K$117,3,0),Proj_Rounding)</f>
        <v>4</v>
      </c>
      <c r="Z84" s="6">
        <f>ROUND(EXP('Random Numbers'!AV83)/2.5*Averages!$J83+(1-'Random Numbers'!AV83^0.5)*VLOOKUP($D84,Averages!$H$113:$K$117,3,0),Proj_Rounding)</f>
        <v>4</v>
      </c>
      <c r="AA84" s="6">
        <f>ROUND(EXP('Random Numbers'!AW83)/2.5*Averages!$J83+(1-'Random Numbers'!AW83^0.5)*VLOOKUP($D84,Averages!$H$113:$K$117,3,0),Proj_Rounding)</f>
        <v>5</v>
      </c>
      <c r="AB84" s="6">
        <f>ROUND(EXP('Random Numbers'!AX83)/2.5*Averages!$J83+(1-'Random Numbers'!AX83^0.5)*VLOOKUP($D84,Averages!$H$113:$K$117,3,0),Proj_Rounding)</f>
        <v>4</v>
      </c>
      <c r="AC84" s="49">
        <f>ROUND(EXP('Random Numbers'!AY83)/2.5*Averages!$J83+(1-'Random Numbers'!AY83^0.5)*VLOOKUP($D84,Averages!$H$113:$K$117,3,0),Proj_Rounding)</f>
        <v>5</v>
      </c>
      <c r="AD84" s="69">
        <f t="shared" si="1"/>
        <v>107</v>
      </c>
    </row>
    <row r="85" spans="2:30" ht="15" customHeight="1" x14ac:dyDescent="0.35">
      <c r="B85" s="32" t="s">
        <v>29</v>
      </c>
      <c r="C85" s="51" t="s">
        <v>113</v>
      </c>
      <c r="D85" s="6" t="s">
        <v>9</v>
      </c>
      <c r="E85" s="6">
        <f>ROUND(EXP('Random Numbers'!AA84)/2.5*Averages!$J84+(1-'Random Numbers'!AA84^0.5)*VLOOKUP($D85,Averages!$H$113:$K$117,3,0),Proj_Rounding)</f>
        <v>0</v>
      </c>
      <c r="F85" s="6">
        <f>ROUND(EXP('Random Numbers'!AB84)/2.5*Averages!$J84+(1-'Random Numbers'!AB84^0.5)*VLOOKUP($D85,Averages!$H$113:$K$117,3,0),Proj_Rounding)</f>
        <v>0</v>
      </c>
      <c r="G85" s="6">
        <f>ROUND(EXP('Random Numbers'!AC84)/2.5*Averages!$J84+(1-'Random Numbers'!AC84^0.5)*VLOOKUP($D85,Averages!$H$113:$K$117,3,0),Proj_Rounding)</f>
        <v>0</v>
      </c>
      <c r="H85" s="6">
        <f>ROUND(EXP('Random Numbers'!AD84)/2.5*Averages!$J84+(1-'Random Numbers'!AD84^0.5)*VLOOKUP($D85,Averages!$H$113:$K$117,3,0),Proj_Rounding)</f>
        <v>0</v>
      </c>
      <c r="I85" s="6">
        <f>ROUND(EXP('Random Numbers'!AE84)/2.5*Averages!$J84+(1-'Random Numbers'!AE84^0.5)*VLOOKUP($D85,Averages!$H$113:$K$117,3,0),Proj_Rounding)</f>
        <v>0</v>
      </c>
      <c r="J85" s="6">
        <f>ROUND(EXP('Random Numbers'!AF84)/2.5*Averages!$J84+(1-'Random Numbers'!AF84^0.5)*VLOOKUP($D85,Averages!$H$113:$K$117,3,0),Proj_Rounding)</f>
        <v>0</v>
      </c>
      <c r="K85" s="6">
        <f>ROUND(EXP('Random Numbers'!AG84)/2.5*Averages!$J84+(1-'Random Numbers'!AG84^0.5)*VLOOKUP($D85,Averages!$H$113:$K$117,3,0),Proj_Rounding)</f>
        <v>0</v>
      </c>
      <c r="L85" s="6">
        <f>ROUND(EXP('Random Numbers'!AH84)/2.5*Averages!$J84+(1-'Random Numbers'!AH84^0.5)*VLOOKUP($D85,Averages!$H$113:$K$117,3,0),Proj_Rounding)</f>
        <v>0</v>
      </c>
      <c r="M85" s="6">
        <f>ROUND(EXP('Random Numbers'!AI84)/2.5*Averages!$J84+(1-'Random Numbers'!AI84^0.5)*VLOOKUP($D85,Averages!$H$113:$K$117,3,0),Proj_Rounding)</f>
        <v>0</v>
      </c>
      <c r="N85" s="6">
        <f>ROUND(EXP('Random Numbers'!AJ84)/2.5*Averages!$J84+(1-'Random Numbers'!AJ84^0.5)*VLOOKUP($D85,Averages!$H$113:$K$117,3,0),Proj_Rounding)</f>
        <v>0</v>
      </c>
      <c r="O85" s="6">
        <f>ROUND(EXP('Random Numbers'!AK84)/2.5*Averages!$J84+(1-'Random Numbers'!AK84^0.5)*VLOOKUP($D85,Averages!$H$113:$K$117,3,0),Proj_Rounding)</f>
        <v>0</v>
      </c>
      <c r="P85" s="6">
        <f>ROUND(EXP('Random Numbers'!AL84)/2.5*Averages!$J84+(1-'Random Numbers'!AL84^0.5)*VLOOKUP($D85,Averages!$H$113:$K$117,3,0),Proj_Rounding)</f>
        <v>0</v>
      </c>
      <c r="Q85" s="6">
        <f>ROUND(EXP('Random Numbers'!AM84)/2.5*Averages!$J84+(1-'Random Numbers'!AM84^0.5)*VLOOKUP($D85,Averages!$H$113:$K$117,3,0),Proj_Rounding)</f>
        <v>0</v>
      </c>
      <c r="R85" s="6">
        <f>ROUND(EXP('Random Numbers'!AN84)/2.5*Averages!$J84+(1-'Random Numbers'!AN84^0.5)*VLOOKUP($D85,Averages!$H$113:$K$117,3,0),Proj_Rounding)</f>
        <v>0</v>
      </c>
      <c r="S85" s="6">
        <f>ROUND(EXP('Random Numbers'!AO84)/2.5*Averages!$J84+(1-'Random Numbers'!AO84^0.5)*VLOOKUP($D85,Averages!$H$113:$K$117,3,0),Proj_Rounding)</f>
        <v>0</v>
      </c>
      <c r="T85" s="6">
        <f>ROUND(EXP('Random Numbers'!AP84)/2.5*Averages!$J84+(1-'Random Numbers'!AP84^0.5)*VLOOKUP($D85,Averages!$H$113:$K$117,3,0),Proj_Rounding)</f>
        <v>0</v>
      </c>
      <c r="U85" s="6">
        <f>ROUND(EXP('Random Numbers'!AQ84)/2.5*Averages!$J84+(1-'Random Numbers'!AQ84^0.5)*VLOOKUP($D85,Averages!$H$113:$K$117,3,0),Proj_Rounding)</f>
        <v>0</v>
      </c>
      <c r="V85" s="6">
        <f>ROUND(EXP('Random Numbers'!AR84)/2.5*Averages!$J84+(1-'Random Numbers'!AR84^0.5)*VLOOKUP($D85,Averages!$H$113:$K$117,3,0),Proj_Rounding)</f>
        <v>0</v>
      </c>
      <c r="W85" s="6">
        <f>ROUND(EXP('Random Numbers'!AS84)/2.5*Averages!$J84+(1-'Random Numbers'!AS84^0.5)*VLOOKUP($D85,Averages!$H$113:$K$117,3,0),Proj_Rounding)</f>
        <v>0</v>
      </c>
      <c r="X85" s="6">
        <f>ROUND(EXP('Random Numbers'!AT84)/2.5*Averages!$J84+(1-'Random Numbers'!AT84^0.5)*VLOOKUP($D85,Averages!$H$113:$K$117,3,0),Proj_Rounding)</f>
        <v>0</v>
      </c>
      <c r="Y85" s="6">
        <f>ROUND(EXP('Random Numbers'!AU84)/2.5*Averages!$J84+(1-'Random Numbers'!AU84^0.5)*VLOOKUP($D85,Averages!$H$113:$K$117,3,0),Proj_Rounding)</f>
        <v>0</v>
      </c>
      <c r="Z85" s="6">
        <f>ROUND(EXP('Random Numbers'!AV84)/2.5*Averages!$J84+(1-'Random Numbers'!AV84^0.5)*VLOOKUP($D85,Averages!$H$113:$K$117,3,0),Proj_Rounding)</f>
        <v>0</v>
      </c>
      <c r="AA85" s="6">
        <f>ROUND(EXP('Random Numbers'!AW84)/2.5*Averages!$J84+(1-'Random Numbers'!AW84^0.5)*VLOOKUP($D85,Averages!$H$113:$K$117,3,0),Proj_Rounding)</f>
        <v>0</v>
      </c>
      <c r="AB85" s="6">
        <f>ROUND(EXP('Random Numbers'!AX84)/2.5*Averages!$J84+(1-'Random Numbers'!AX84^0.5)*VLOOKUP($D85,Averages!$H$113:$K$117,3,0),Proj_Rounding)</f>
        <v>0</v>
      </c>
      <c r="AC85" s="49">
        <f>ROUND(EXP('Random Numbers'!AY84)/2.5*Averages!$J84+(1-'Random Numbers'!AY84^0.5)*VLOOKUP($D85,Averages!$H$113:$K$117,3,0),Proj_Rounding)</f>
        <v>0</v>
      </c>
      <c r="AD85" s="69">
        <f t="shared" si="1"/>
        <v>0</v>
      </c>
    </row>
    <row r="86" spans="2:30" ht="15" customHeight="1" x14ac:dyDescent="0.35">
      <c r="B86" s="32" t="s">
        <v>29</v>
      </c>
      <c r="C86" s="51" t="s">
        <v>114</v>
      </c>
      <c r="D86" s="6" t="s">
        <v>9</v>
      </c>
      <c r="E86" s="6">
        <f>ROUND(EXP('Random Numbers'!AA85)/2.5*Averages!$J85+(1-'Random Numbers'!AA85^0.5)*VLOOKUP($D86,Averages!$H$113:$K$117,3,0),Proj_Rounding)</f>
        <v>1</v>
      </c>
      <c r="F86" s="6">
        <f>ROUND(EXP('Random Numbers'!AB85)/2.5*Averages!$J85+(1-'Random Numbers'!AB85^0.5)*VLOOKUP($D86,Averages!$H$113:$K$117,3,0),Proj_Rounding)</f>
        <v>1</v>
      </c>
      <c r="G86" s="6">
        <f>ROUND(EXP('Random Numbers'!AC85)/2.5*Averages!$J85+(1-'Random Numbers'!AC85^0.5)*VLOOKUP($D86,Averages!$H$113:$K$117,3,0),Proj_Rounding)</f>
        <v>1</v>
      </c>
      <c r="H86" s="6">
        <f>ROUND(EXP('Random Numbers'!AD85)/2.5*Averages!$J85+(1-'Random Numbers'!AD85^0.5)*VLOOKUP($D86,Averages!$H$113:$K$117,3,0),Proj_Rounding)</f>
        <v>1</v>
      </c>
      <c r="I86" s="6">
        <f>ROUND(EXP('Random Numbers'!AE85)/2.5*Averages!$J85+(1-'Random Numbers'!AE85^0.5)*VLOOKUP($D86,Averages!$H$113:$K$117,3,0),Proj_Rounding)</f>
        <v>1</v>
      </c>
      <c r="J86" s="6">
        <f>ROUND(EXP('Random Numbers'!AF85)/2.5*Averages!$J85+(1-'Random Numbers'!AF85^0.5)*VLOOKUP($D86,Averages!$H$113:$K$117,3,0),Proj_Rounding)</f>
        <v>1</v>
      </c>
      <c r="K86" s="6">
        <f>ROUND(EXP('Random Numbers'!AG85)/2.5*Averages!$J85+(1-'Random Numbers'!AG85^0.5)*VLOOKUP($D86,Averages!$H$113:$K$117,3,0),Proj_Rounding)</f>
        <v>1</v>
      </c>
      <c r="L86" s="6">
        <f>ROUND(EXP('Random Numbers'!AH85)/2.5*Averages!$J85+(1-'Random Numbers'!AH85^0.5)*VLOOKUP($D86,Averages!$H$113:$K$117,3,0),Proj_Rounding)</f>
        <v>1</v>
      </c>
      <c r="M86" s="6">
        <f>ROUND(EXP('Random Numbers'!AI85)/2.5*Averages!$J85+(1-'Random Numbers'!AI85^0.5)*VLOOKUP($D86,Averages!$H$113:$K$117,3,0),Proj_Rounding)</f>
        <v>1</v>
      </c>
      <c r="N86" s="6">
        <f>ROUND(EXP('Random Numbers'!AJ85)/2.5*Averages!$J85+(1-'Random Numbers'!AJ85^0.5)*VLOOKUP($D86,Averages!$H$113:$K$117,3,0),Proj_Rounding)</f>
        <v>1</v>
      </c>
      <c r="O86" s="6">
        <f>ROUND(EXP('Random Numbers'!AK85)/2.5*Averages!$J85+(1-'Random Numbers'!AK85^0.5)*VLOOKUP($D86,Averages!$H$113:$K$117,3,0),Proj_Rounding)</f>
        <v>1</v>
      </c>
      <c r="P86" s="6">
        <f>ROUND(EXP('Random Numbers'!AL85)/2.5*Averages!$J85+(1-'Random Numbers'!AL85^0.5)*VLOOKUP($D86,Averages!$H$113:$K$117,3,0),Proj_Rounding)</f>
        <v>1</v>
      </c>
      <c r="Q86" s="6">
        <f>ROUND(EXP('Random Numbers'!AM85)/2.5*Averages!$J85+(1-'Random Numbers'!AM85^0.5)*VLOOKUP($D86,Averages!$H$113:$K$117,3,0),Proj_Rounding)</f>
        <v>1</v>
      </c>
      <c r="R86" s="6">
        <f>ROUND(EXP('Random Numbers'!AN85)/2.5*Averages!$J85+(1-'Random Numbers'!AN85^0.5)*VLOOKUP($D86,Averages!$H$113:$K$117,3,0),Proj_Rounding)</f>
        <v>1</v>
      </c>
      <c r="S86" s="6">
        <f>ROUND(EXP('Random Numbers'!AO85)/2.5*Averages!$J85+(1-'Random Numbers'!AO85^0.5)*VLOOKUP($D86,Averages!$H$113:$K$117,3,0),Proj_Rounding)</f>
        <v>1</v>
      </c>
      <c r="T86" s="6">
        <f>ROUND(EXP('Random Numbers'!AP85)/2.5*Averages!$J85+(1-'Random Numbers'!AP85^0.5)*VLOOKUP($D86,Averages!$H$113:$K$117,3,0),Proj_Rounding)</f>
        <v>1</v>
      </c>
      <c r="U86" s="6">
        <f>ROUND(EXP('Random Numbers'!AQ85)/2.5*Averages!$J85+(1-'Random Numbers'!AQ85^0.5)*VLOOKUP($D86,Averages!$H$113:$K$117,3,0),Proj_Rounding)</f>
        <v>1</v>
      </c>
      <c r="V86" s="6">
        <f>ROUND(EXP('Random Numbers'!AR85)/2.5*Averages!$J85+(1-'Random Numbers'!AR85^0.5)*VLOOKUP($D86,Averages!$H$113:$K$117,3,0),Proj_Rounding)</f>
        <v>1</v>
      </c>
      <c r="W86" s="6">
        <f>ROUND(EXP('Random Numbers'!AS85)/2.5*Averages!$J85+(1-'Random Numbers'!AS85^0.5)*VLOOKUP($D86,Averages!$H$113:$K$117,3,0),Proj_Rounding)</f>
        <v>1</v>
      </c>
      <c r="X86" s="6">
        <f>ROUND(EXP('Random Numbers'!AT85)/2.5*Averages!$J85+(1-'Random Numbers'!AT85^0.5)*VLOOKUP($D86,Averages!$H$113:$K$117,3,0),Proj_Rounding)</f>
        <v>1</v>
      </c>
      <c r="Y86" s="6">
        <f>ROUND(EXP('Random Numbers'!AU85)/2.5*Averages!$J85+(1-'Random Numbers'!AU85^0.5)*VLOOKUP($D86,Averages!$H$113:$K$117,3,0),Proj_Rounding)</f>
        <v>1</v>
      </c>
      <c r="Z86" s="6">
        <f>ROUND(EXP('Random Numbers'!AV85)/2.5*Averages!$J85+(1-'Random Numbers'!AV85^0.5)*VLOOKUP($D86,Averages!$H$113:$K$117,3,0),Proj_Rounding)</f>
        <v>1</v>
      </c>
      <c r="AA86" s="6">
        <f>ROUND(EXP('Random Numbers'!AW85)/2.5*Averages!$J85+(1-'Random Numbers'!AW85^0.5)*VLOOKUP($D86,Averages!$H$113:$K$117,3,0),Proj_Rounding)</f>
        <v>1</v>
      </c>
      <c r="AB86" s="6">
        <f>ROUND(EXP('Random Numbers'!AX85)/2.5*Averages!$J85+(1-'Random Numbers'!AX85^0.5)*VLOOKUP($D86,Averages!$H$113:$K$117,3,0),Proj_Rounding)</f>
        <v>1</v>
      </c>
      <c r="AC86" s="49">
        <f>ROUND(EXP('Random Numbers'!AY85)/2.5*Averages!$J85+(1-'Random Numbers'!AY85^0.5)*VLOOKUP($D86,Averages!$H$113:$K$117,3,0),Proj_Rounding)</f>
        <v>1</v>
      </c>
      <c r="AD86" s="69">
        <f t="shared" si="1"/>
        <v>25</v>
      </c>
    </row>
    <row r="87" spans="2:30" ht="15" customHeight="1" x14ac:dyDescent="0.35">
      <c r="B87" s="32" t="s">
        <v>29</v>
      </c>
      <c r="C87" s="51" t="s">
        <v>115</v>
      </c>
      <c r="D87" s="6" t="s">
        <v>9</v>
      </c>
      <c r="E87" s="6">
        <f>ROUND(EXP('Random Numbers'!AA86)/2.5*Averages!$J86+(1-'Random Numbers'!AA86^0.5)*VLOOKUP($D87,Averages!$H$113:$K$117,3,0),Proj_Rounding)</f>
        <v>1</v>
      </c>
      <c r="F87" s="6">
        <f>ROUND(EXP('Random Numbers'!AB86)/2.5*Averages!$J86+(1-'Random Numbers'!AB86^0.5)*VLOOKUP($D87,Averages!$H$113:$K$117,3,0),Proj_Rounding)</f>
        <v>1</v>
      </c>
      <c r="G87" s="6">
        <f>ROUND(EXP('Random Numbers'!AC86)/2.5*Averages!$J86+(1-'Random Numbers'!AC86^0.5)*VLOOKUP($D87,Averages!$H$113:$K$117,3,0),Proj_Rounding)</f>
        <v>1</v>
      </c>
      <c r="H87" s="6">
        <f>ROUND(EXP('Random Numbers'!AD86)/2.5*Averages!$J86+(1-'Random Numbers'!AD86^0.5)*VLOOKUP($D87,Averages!$H$113:$K$117,3,0),Proj_Rounding)</f>
        <v>1</v>
      </c>
      <c r="I87" s="6">
        <f>ROUND(EXP('Random Numbers'!AE86)/2.5*Averages!$J86+(1-'Random Numbers'!AE86^0.5)*VLOOKUP($D87,Averages!$H$113:$K$117,3,0),Proj_Rounding)</f>
        <v>2</v>
      </c>
      <c r="J87" s="6">
        <f>ROUND(EXP('Random Numbers'!AF86)/2.5*Averages!$J86+(1-'Random Numbers'!AF86^0.5)*VLOOKUP($D87,Averages!$H$113:$K$117,3,0),Proj_Rounding)</f>
        <v>1</v>
      </c>
      <c r="K87" s="6">
        <f>ROUND(EXP('Random Numbers'!AG86)/2.5*Averages!$J86+(1-'Random Numbers'!AG86^0.5)*VLOOKUP($D87,Averages!$H$113:$K$117,3,0),Proj_Rounding)</f>
        <v>1</v>
      </c>
      <c r="L87" s="6">
        <f>ROUND(EXP('Random Numbers'!AH86)/2.5*Averages!$J86+(1-'Random Numbers'!AH86^0.5)*VLOOKUP($D87,Averages!$H$113:$K$117,3,0),Proj_Rounding)</f>
        <v>1</v>
      </c>
      <c r="M87" s="6">
        <f>ROUND(EXP('Random Numbers'!AI86)/2.5*Averages!$J86+(1-'Random Numbers'!AI86^0.5)*VLOOKUP($D87,Averages!$H$113:$K$117,3,0),Proj_Rounding)</f>
        <v>1</v>
      </c>
      <c r="N87" s="6">
        <f>ROUND(EXP('Random Numbers'!AJ86)/2.5*Averages!$J86+(1-'Random Numbers'!AJ86^0.5)*VLOOKUP($D87,Averages!$H$113:$K$117,3,0),Proj_Rounding)</f>
        <v>1</v>
      </c>
      <c r="O87" s="6">
        <f>ROUND(EXP('Random Numbers'!AK86)/2.5*Averages!$J86+(1-'Random Numbers'!AK86^0.5)*VLOOKUP($D87,Averages!$H$113:$K$117,3,0),Proj_Rounding)</f>
        <v>1</v>
      </c>
      <c r="P87" s="6">
        <f>ROUND(EXP('Random Numbers'!AL86)/2.5*Averages!$J86+(1-'Random Numbers'!AL86^0.5)*VLOOKUP($D87,Averages!$H$113:$K$117,3,0),Proj_Rounding)</f>
        <v>1</v>
      </c>
      <c r="Q87" s="6">
        <f>ROUND(EXP('Random Numbers'!AM86)/2.5*Averages!$J86+(1-'Random Numbers'!AM86^0.5)*VLOOKUP($D87,Averages!$H$113:$K$117,3,0),Proj_Rounding)</f>
        <v>1</v>
      </c>
      <c r="R87" s="6">
        <f>ROUND(EXP('Random Numbers'!AN86)/2.5*Averages!$J86+(1-'Random Numbers'!AN86^0.5)*VLOOKUP($D87,Averages!$H$113:$K$117,3,0),Proj_Rounding)</f>
        <v>1</v>
      </c>
      <c r="S87" s="6">
        <f>ROUND(EXP('Random Numbers'!AO86)/2.5*Averages!$J86+(1-'Random Numbers'!AO86^0.5)*VLOOKUP($D87,Averages!$H$113:$K$117,3,0),Proj_Rounding)</f>
        <v>1</v>
      </c>
      <c r="T87" s="6">
        <f>ROUND(EXP('Random Numbers'!AP86)/2.5*Averages!$J86+(1-'Random Numbers'!AP86^0.5)*VLOOKUP($D87,Averages!$H$113:$K$117,3,0),Proj_Rounding)</f>
        <v>1</v>
      </c>
      <c r="U87" s="6">
        <f>ROUND(EXP('Random Numbers'!AQ86)/2.5*Averages!$J86+(1-'Random Numbers'!AQ86^0.5)*VLOOKUP($D87,Averages!$H$113:$K$117,3,0),Proj_Rounding)</f>
        <v>1</v>
      </c>
      <c r="V87" s="6">
        <f>ROUND(EXP('Random Numbers'!AR86)/2.5*Averages!$J86+(1-'Random Numbers'!AR86^0.5)*VLOOKUP($D87,Averages!$H$113:$K$117,3,0),Proj_Rounding)</f>
        <v>1</v>
      </c>
      <c r="W87" s="6">
        <f>ROUND(EXP('Random Numbers'!AS86)/2.5*Averages!$J86+(1-'Random Numbers'!AS86^0.5)*VLOOKUP($D87,Averages!$H$113:$K$117,3,0),Proj_Rounding)</f>
        <v>1</v>
      </c>
      <c r="X87" s="6">
        <f>ROUND(EXP('Random Numbers'!AT86)/2.5*Averages!$J86+(1-'Random Numbers'!AT86^0.5)*VLOOKUP($D87,Averages!$H$113:$K$117,3,0),Proj_Rounding)</f>
        <v>2</v>
      </c>
      <c r="Y87" s="6">
        <f>ROUND(EXP('Random Numbers'!AU86)/2.5*Averages!$J86+(1-'Random Numbers'!AU86^0.5)*VLOOKUP($D87,Averages!$H$113:$K$117,3,0),Proj_Rounding)</f>
        <v>1</v>
      </c>
      <c r="Z87" s="6">
        <f>ROUND(EXP('Random Numbers'!AV86)/2.5*Averages!$J86+(1-'Random Numbers'!AV86^0.5)*VLOOKUP($D87,Averages!$H$113:$K$117,3,0),Proj_Rounding)</f>
        <v>1</v>
      </c>
      <c r="AA87" s="6">
        <f>ROUND(EXP('Random Numbers'!AW86)/2.5*Averages!$J86+(1-'Random Numbers'!AW86^0.5)*VLOOKUP($D87,Averages!$H$113:$K$117,3,0),Proj_Rounding)</f>
        <v>1</v>
      </c>
      <c r="AB87" s="6">
        <f>ROUND(EXP('Random Numbers'!AX86)/2.5*Averages!$J86+(1-'Random Numbers'!AX86^0.5)*VLOOKUP($D87,Averages!$H$113:$K$117,3,0),Proj_Rounding)</f>
        <v>1</v>
      </c>
      <c r="AC87" s="49">
        <f>ROUND(EXP('Random Numbers'!AY86)/2.5*Averages!$J86+(1-'Random Numbers'!AY86^0.5)*VLOOKUP($D87,Averages!$H$113:$K$117,3,0),Proj_Rounding)</f>
        <v>1</v>
      </c>
      <c r="AD87" s="69">
        <f t="shared" si="1"/>
        <v>27</v>
      </c>
    </row>
    <row r="88" spans="2:30" ht="15" customHeight="1" x14ac:dyDescent="0.35">
      <c r="B88" s="32" t="s">
        <v>29</v>
      </c>
      <c r="C88" s="51" t="s">
        <v>116</v>
      </c>
      <c r="D88" s="6" t="s">
        <v>9</v>
      </c>
      <c r="E88" s="6">
        <f>ROUND(EXP('Random Numbers'!AA87)/2.5*Averages!$J87+(1-'Random Numbers'!AA87^0.5)*VLOOKUP($D88,Averages!$H$113:$K$117,3,0),Proj_Rounding)</f>
        <v>0</v>
      </c>
      <c r="F88" s="6">
        <f>ROUND(EXP('Random Numbers'!AB87)/2.5*Averages!$J87+(1-'Random Numbers'!AB87^0.5)*VLOOKUP($D88,Averages!$H$113:$K$117,3,0),Proj_Rounding)</f>
        <v>0</v>
      </c>
      <c r="G88" s="6">
        <f>ROUND(EXP('Random Numbers'!AC87)/2.5*Averages!$J87+(1-'Random Numbers'!AC87^0.5)*VLOOKUP($D88,Averages!$H$113:$K$117,3,0),Proj_Rounding)</f>
        <v>0</v>
      </c>
      <c r="H88" s="6">
        <f>ROUND(EXP('Random Numbers'!AD87)/2.5*Averages!$J87+(1-'Random Numbers'!AD87^0.5)*VLOOKUP($D88,Averages!$H$113:$K$117,3,0),Proj_Rounding)</f>
        <v>0</v>
      </c>
      <c r="I88" s="6">
        <f>ROUND(EXP('Random Numbers'!AE87)/2.5*Averages!$J87+(1-'Random Numbers'!AE87^0.5)*VLOOKUP($D88,Averages!$H$113:$K$117,3,0),Proj_Rounding)</f>
        <v>0</v>
      </c>
      <c r="J88" s="6">
        <f>ROUND(EXP('Random Numbers'!AF87)/2.5*Averages!$J87+(1-'Random Numbers'!AF87^0.5)*VLOOKUP($D88,Averages!$H$113:$K$117,3,0),Proj_Rounding)</f>
        <v>0</v>
      </c>
      <c r="K88" s="6">
        <f>ROUND(EXP('Random Numbers'!AG87)/2.5*Averages!$J87+(1-'Random Numbers'!AG87^0.5)*VLOOKUP($D88,Averages!$H$113:$K$117,3,0),Proj_Rounding)</f>
        <v>0</v>
      </c>
      <c r="L88" s="6">
        <f>ROUND(EXP('Random Numbers'!AH87)/2.5*Averages!$J87+(1-'Random Numbers'!AH87^0.5)*VLOOKUP($D88,Averages!$H$113:$K$117,3,0),Proj_Rounding)</f>
        <v>0</v>
      </c>
      <c r="M88" s="6">
        <f>ROUND(EXP('Random Numbers'!AI87)/2.5*Averages!$J87+(1-'Random Numbers'!AI87^0.5)*VLOOKUP($D88,Averages!$H$113:$K$117,3,0),Proj_Rounding)</f>
        <v>0</v>
      </c>
      <c r="N88" s="6">
        <f>ROUND(EXP('Random Numbers'!AJ87)/2.5*Averages!$J87+(1-'Random Numbers'!AJ87^0.5)*VLOOKUP($D88,Averages!$H$113:$K$117,3,0),Proj_Rounding)</f>
        <v>0</v>
      </c>
      <c r="O88" s="6">
        <f>ROUND(EXP('Random Numbers'!AK87)/2.5*Averages!$J87+(1-'Random Numbers'!AK87^0.5)*VLOOKUP($D88,Averages!$H$113:$K$117,3,0),Proj_Rounding)</f>
        <v>0</v>
      </c>
      <c r="P88" s="6">
        <f>ROUND(EXP('Random Numbers'!AL87)/2.5*Averages!$J87+(1-'Random Numbers'!AL87^0.5)*VLOOKUP($D88,Averages!$H$113:$K$117,3,0),Proj_Rounding)</f>
        <v>0</v>
      </c>
      <c r="Q88" s="6">
        <f>ROUND(EXP('Random Numbers'!AM87)/2.5*Averages!$J87+(1-'Random Numbers'!AM87^0.5)*VLOOKUP($D88,Averages!$H$113:$K$117,3,0),Proj_Rounding)</f>
        <v>0</v>
      </c>
      <c r="R88" s="6">
        <f>ROUND(EXP('Random Numbers'!AN87)/2.5*Averages!$J87+(1-'Random Numbers'!AN87^0.5)*VLOOKUP($D88,Averages!$H$113:$K$117,3,0),Proj_Rounding)</f>
        <v>0</v>
      </c>
      <c r="S88" s="6">
        <f>ROUND(EXP('Random Numbers'!AO87)/2.5*Averages!$J87+(1-'Random Numbers'!AO87^0.5)*VLOOKUP($D88,Averages!$H$113:$K$117,3,0),Proj_Rounding)</f>
        <v>0</v>
      </c>
      <c r="T88" s="6">
        <f>ROUND(EXP('Random Numbers'!AP87)/2.5*Averages!$J87+(1-'Random Numbers'!AP87^0.5)*VLOOKUP($D88,Averages!$H$113:$K$117,3,0),Proj_Rounding)</f>
        <v>0</v>
      </c>
      <c r="U88" s="6">
        <f>ROUND(EXP('Random Numbers'!AQ87)/2.5*Averages!$J87+(1-'Random Numbers'!AQ87^0.5)*VLOOKUP($D88,Averages!$H$113:$K$117,3,0),Proj_Rounding)</f>
        <v>0</v>
      </c>
      <c r="V88" s="6">
        <f>ROUND(EXP('Random Numbers'!AR87)/2.5*Averages!$J87+(1-'Random Numbers'!AR87^0.5)*VLOOKUP($D88,Averages!$H$113:$K$117,3,0),Proj_Rounding)</f>
        <v>0</v>
      </c>
      <c r="W88" s="6">
        <f>ROUND(EXP('Random Numbers'!AS87)/2.5*Averages!$J87+(1-'Random Numbers'!AS87^0.5)*VLOOKUP($D88,Averages!$H$113:$K$117,3,0),Proj_Rounding)</f>
        <v>0</v>
      </c>
      <c r="X88" s="6">
        <f>ROUND(EXP('Random Numbers'!AT87)/2.5*Averages!$J87+(1-'Random Numbers'!AT87^0.5)*VLOOKUP($D88,Averages!$H$113:$K$117,3,0),Proj_Rounding)</f>
        <v>0</v>
      </c>
      <c r="Y88" s="6">
        <f>ROUND(EXP('Random Numbers'!AU87)/2.5*Averages!$J87+(1-'Random Numbers'!AU87^0.5)*VLOOKUP($D88,Averages!$H$113:$K$117,3,0),Proj_Rounding)</f>
        <v>0</v>
      </c>
      <c r="Z88" s="6">
        <f>ROUND(EXP('Random Numbers'!AV87)/2.5*Averages!$J87+(1-'Random Numbers'!AV87^0.5)*VLOOKUP($D88,Averages!$H$113:$K$117,3,0),Proj_Rounding)</f>
        <v>0</v>
      </c>
      <c r="AA88" s="6">
        <f>ROUND(EXP('Random Numbers'!AW87)/2.5*Averages!$J87+(1-'Random Numbers'!AW87^0.5)*VLOOKUP($D88,Averages!$H$113:$K$117,3,0),Proj_Rounding)</f>
        <v>0</v>
      </c>
      <c r="AB88" s="6">
        <f>ROUND(EXP('Random Numbers'!AX87)/2.5*Averages!$J87+(1-'Random Numbers'!AX87^0.5)*VLOOKUP($D88,Averages!$H$113:$K$117,3,0),Proj_Rounding)</f>
        <v>0</v>
      </c>
      <c r="AC88" s="49">
        <f>ROUND(EXP('Random Numbers'!AY87)/2.5*Averages!$J87+(1-'Random Numbers'!AY87^0.5)*VLOOKUP($D88,Averages!$H$113:$K$117,3,0),Proj_Rounding)</f>
        <v>0</v>
      </c>
      <c r="AD88" s="69">
        <f t="shared" si="1"/>
        <v>0</v>
      </c>
    </row>
    <row r="89" spans="2:30" ht="15" customHeight="1" x14ac:dyDescent="0.35">
      <c r="B89" s="32" t="s">
        <v>29</v>
      </c>
      <c r="C89" s="51" t="s">
        <v>117</v>
      </c>
      <c r="D89" s="6" t="s">
        <v>10</v>
      </c>
      <c r="E89" s="6">
        <f>ROUND(EXP('Random Numbers'!AA88)/2.5*Averages!$J88+(1-'Random Numbers'!AA88^0.5)*VLOOKUP($D89,Averages!$H$113:$K$117,3,0),Proj_Rounding)</f>
        <v>1</v>
      </c>
      <c r="F89" s="6">
        <f>ROUND(EXP('Random Numbers'!AB88)/2.5*Averages!$J88+(1-'Random Numbers'!AB88^0.5)*VLOOKUP($D89,Averages!$H$113:$K$117,3,0),Proj_Rounding)</f>
        <v>0</v>
      </c>
      <c r="G89" s="6">
        <f>ROUND(EXP('Random Numbers'!AC88)/2.5*Averages!$J88+(1-'Random Numbers'!AC88^0.5)*VLOOKUP($D89,Averages!$H$113:$K$117,3,0),Proj_Rounding)</f>
        <v>1</v>
      </c>
      <c r="H89" s="6">
        <f>ROUND(EXP('Random Numbers'!AD88)/2.5*Averages!$J88+(1-'Random Numbers'!AD88^0.5)*VLOOKUP($D89,Averages!$H$113:$K$117,3,0),Proj_Rounding)</f>
        <v>0</v>
      </c>
      <c r="I89" s="6">
        <f>ROUND(EXP('Random Numbers'!AE88)/2.5*Averages!$J88+(1-'Random Numbers'!AE88^0.5)*VLOOKUP($D89,Averages!$H$113:$K$117,3,0),Proj_Rounding)</f>
        <v>1</v>
      </c>
      <c r="J89" s="6">
        <f>ROUND(EXP('Random Numbers'!AF88)/2.5*Averages!$J88+(1-'Random Numbers'!AF88^0.5)*VLOOKUP($D89,Averages!$H$113:$K$117,3,0),Proj_Rounding)</f>
        <v>1</v>
      </c>
      <c r="K89" s="6">
        <f>ROUND(EXP('Random Numbers'!AG88)/2.5*Averages!$J88+(1-'Random Numbers'!AG88^0.5)*VLOOKUP($D89,Averages!$H$113:$K$117,3,0),Proj_Rounding)</f>
        <v>1</v>
      </c>
      <c r="L89" s="6">
        <f>ROUND(EXP('Random Numbers'!AH88)/2.5*Averages!$J88+(1-'Random Numbers'!AH88^0.5)*VLOOKUP($D89,Averages!$H$113:$K$117,3,0),Proj_Rounding)</f>
        <v>0</v>
      </c>
      <c r="M89" s="6">
        <f>ROUND(EXP('Random Numbers'!AI88)/2.5*Averages!$J88+(1-'Random Numbers'!AI88^0.5)*VLOOKUP($D89,Averages!$H$113:$K$117,3,0),Proj_Rounding)</f>
        <v>1</v>
      </c>
      <c r="N89" s="6">
        <f>ROUND(EXP('Random Numbers'!AJ88)/2.5*Averages!$J88+(1-'Random Numbers'!AJ88^0.5)*VLOOKUP($D89,Averages!$H$113:$K$117,3,0),Proj_Rounding)</f>
        <v>1</v>
      </c>
      <c r="O89" s="6">
        <f>ROUND(EXP('Random Numbers'!AK88)/2.5*Averages!$J88+(1-'Random Numbers'!AK88^0.5)*VLOOKUP($D89,Averages!$H$113:$K$117,3,0),Proj_Rounding)</f>
        <v>1</v>
      </c>
      <c r="P89" s="6">
        <f>ROUND(EXP('Random Numbers'!AL88)/2.5*Averages!$J88+(1-'Random Numbers'!AL88^0.5)*VLOOKUP($D89,Averages!$H$113:$K$117,3,0),Proj_Rounding)</f>
        <v>0</v>
      </c>
      <c r="Q89" s="6">
        <f>ROUND(EXP('Random Numbers'!AM88)/2.5*Averages!$J88+(1-'Random Numbers'!AM88^0.5)*VLOOKUP($D89,Averages!$H$113:$K$117,3,0),Proj_Rounding)</f>
        <v>0</v>
      </c>
      <c r="R89" s="6">
        <f>ROUND(EXP('Random Numbers'!AN88)/2.5*Averages!$J88+(1-'Random Numbers'!AN88^0.5)*VLOOKUP($D89,Averages!$H$113:$K$117,3,0),Proj_Rounding)</f>
        <v>0</v>
      </c>
      <c r="S89" s="6">
        <f>ROUND(EXP('Random Numbers'!AO88)/2.5*Averages!$J88+(1-'Random Numbers'!AO88^0.5)*VLOOKUP($D89,Averages!$H$113:$K$117,3,0),Proj_Rounding)</f>
        <v>1</v>
      </c>
      <c r="T89" s="6">
        <f>ROUND(EXP('Random Numbers'!AP88)/2.5*Averages!$J88+(1-'Random Numbers'!AP88^0.5)*VLOOKUP($D89,Averages!$H$113:$K$117,3,0),Proj_Rounding)</f>
        <v>0</v>
      </c>
      <c r="U89" s="6">
        <f>ROUND(EXP('Random Numbers'!AQ88)/2.5*Averages!$J88+(1-'Random Numbers'!AQ88^0.5)*VLOOKUP($D89,Averages!$H$113:$K$117,3,0),Proj_Rounding)</f>
        <v>1</v>
      </c>
      <c r="V89" s="6">
        <f>ROUND(EXP('Random Numbers'!AR88)/2.5*Averages!$J88+(1-'Random Numbers'!AR88^0.5)*VLOOKUP($D89,Averages!$H$113:$K$117,3,0),Proj_Rounding)</f>
        <v>1</v>
      </c>
      <c r="W89" s="6">
        <f>ROUND(EXP('Random Numbers'!AS88)/2.5*Averages!$J88+(1-'Random Numbers'!AS88^0.5)*VLOOKUP($D89,Averages!$H$113:$K$117,3,0),Proj_Rounding)</f>
        <v>1</v>
      </c>
      <c r="X89" s="6">
        <f>ROUND(EXP('Random Numbers'!AT88)/2.5*Averages!$J88+(1-'Random Numbers'!AT88^0.5)*VLOOKUP($D89,Averages!$H$113:$K$117,3,0),Proj_Rounding)</f>
        <v>1</v>
      </c>
      <c r="Y89" s="6">
        <f>ROUND(EXP('Random Numbers'!AU88)/2.5*Averages!$J88+(1-'Random Numbers'!AU88^0.5)*VLOOKUP($D89,Averages!$H$113:$K$117,3,0),Proj_Rounding)</f>
        <v>0</v>
      </c>
      <c r="Z89" s="6">
        <f>ROUND(EXP('Random Numbers'!AV88)/2.5*Averages!$J88+(1-'Random Numbers'!AV88^0.5)*VLOOKUP($D89,Averages!$H$113:$K$117,3,0),Proj_Rounding)</f>
        <v>0</v>
      </c>
      <c r="AA89" s="6">
        <f>ROUND(EXP('Random Numbers'!AW88)/2.5*Averages!$J88+(1-'Random Numbers'!AW88^0.5)*VLOOKUP($D89,Averages!$H$113:$K$117,3,0),Proj_Rounding)</f>
        <v>0</v>
      </c>
      <c r="AB89" s="6">
        <f>ROUND(EXP('Random Numbers'!AX88)/2.5*Averages!$J88+(1-'Random Numbers'!AX88^0.5)*VLOOKUP($D89,Averages!$H$113:$K$117,3,0),Proj_Rounding)</f>
        <v>1</v>
      </c>
      <c r="AC89" s="49">
        <f>ROUND(EXP('Random Numbers'!AY88)/2.5*Averages!$J88+(1-'Random Numbers'!AY88^0.5)*VLOOKUP($D89,Averages!$H$113:$K$117,3,0),Proj_Rounding)</f>
        <v>0</v>
      </c>
      <c r="AD89" s="69">
        <f t="shared" si="1"/>
        <v>14</v>
      </c>
    </row>
    <row r="90" spans="2:30" ht="15" customHeight="1" x14ac:dyDescent="0.35">
      <c r="B90" s="32" t="s">
        <v>29</v>
      </c>
      <c r="C90" s="51" t="s">
        <v>118</v>
      </c>
      <c r="D90" s="6" t="s">
        <v>11</v>
      </c>
      <c r="E90" s="6">
        <f>ROUND(EXP('Random Numbers'!AA89)/2.5*Averages!$J89+(1-'Random Numbers'!AA89^0.5)*VLOOKUP($D90,Averages!$H$113:$K$117,3,0),Proj_Rounding)</f>
        <v>0</v>
      </c>
      <c r="F90" s="6">
        <f>ROUND(EXP('Random Numbers'!AB89)/2.5*Averages!$J89+(1-'Random Numbers'!AB89^0.5)*VLOOKUP($D90,Averages!$H$113:$K$117,3,0),Proj_Rounding)</f>
        <v>0</v>
      </c>
      <c r="G90" s="6">
        <f>ROUND(EXP('Random Numbers'!AC89)/2.5*Averages!$J89+(1-'Random Numbers'!AC89^0.5)*VLOOKUP($D90,Averages!$H$113:$K$117,3,0),Proj_Rounding)</f>
        <v>0</v>
      </c>
      <c r="H90" s="6">
        <f>ROUND(EXP('Random Numbers'!AD89)/2.5*Averages!$J89+(1-'Random Numbers'!AD89^0.5)*VLOOKUP($D90,Averages!$H$113:$K$117,3,0),Proj_Rounding)</f>
        <v>0</v>
      </c>
      <c r="I90" s="6">
        <f>ROUND(EXP('Random Numbers'!AE89)/2.5*Averages!$J89+(1-'Random Numbers'!AE89^0.5)*VLOOKUP($D90,Averages!$H$113:$K$117,3,0),Proj_Rounding)</f>
        <v>0</v>
      </c>
      <c r="J90" s="6">
        <f>ROUND(EXP('Random Numbers'!AF89)/2.5*Averages!$J89+(1-'Random Numbers'!AF89^0.5)*VLOOKUP($D90,Averages!$H$113:$K$117,3,0),Proj_Rounding)</f>
        <v>0</v>
      </c>
      <c r="K90" s="6">
        <f>ROUND(EXP('Random Numbers'!AG89)/2.5*Averages!$J89+(1-'Random Numbers'!AG89^0.5)*VLOOKUP($D90,Averages!$H$113:$K$117,3,0),Proj_Rounding)</f>
        <v>0</v>
      </c>
      <c r="L90" s="6">
        <f>ROUND(EXP('Random Numbers'!AH89)/2.5*Averages!$J89+(1-'Random Numbers'!AH89^0.5)*VLOOKUP($D90,Averages!$H$113:$K$117,3,0),Proj_Rounding)</f>
        <v>0</v>
      </c>
      <c r="M90" s="6">
        <f>ROUND(EXP('Random Numbers'!AI89)/2.5*Averages!$J89+(1-'Random Numbers'!AI89^0.5)*VLOOKUP($D90,Averages!$H$113:$K$117,3,0),Proj_Rounding)</f>
        <v>0</v>
      </c>
      <c r="N90" s="6">
        <f>ROUND(EXP('Random Numbers'!AJ89)/2.5*Averages!$J89+(1-'Random Numbers'!AJ89^0.5)*VLOOKUP($D90,Averages!$H$113:$K$117,3,0),Proj_Rounding)</f>
        <v>0</v>
      </c>
      <c r="O90" s="6">
        <f>ROUND(EXP('Random Numbers'!AK89)/2.5*Averages!$J89+(1-'Random Numbers'!AK89^0.5)*VLOOKUP($D90,Averages!$H$113:$K$117,3,0),Proj_Rounding)</f>
        <v>0</v>
      </c>
      <c r="P90" s="6">
        <f>ROUND(EXP('Random Numbers'!AL89)/2.5*Averages!$J89+(1-'Random Numbers'!AL89^0.5)*VLOOKUP($D90,Averages!$H$113:$K$117,3,0),Proj_Rounding)</f>
        <v>0</v>
      </c>
      <c r="Q90" s="6">
        <f>ROUND(EXP('Random Numbers'!AM89)/2.5*Averages!$J89+(1-'Random Numbers'!AM89^0.5)*VLOOKUP($D90,Averages!$H$113:$K$117,3,0),Proj_Rounding)</f>
        <v>0</v>
      </c>
      <c r="R90" s="6">
        <f>ROUND(EXP('Random Numbers'!AN89)/2.5*Averages!$J89+(1-'Random Numbers'!AN89^0.5)*VLOOKUP($D90,Averages!$H$113:$K$117,3,0),Proj_Rounding)</f>
        <v>0</v>
      </c>
      <c r="S90" s="6">
        <f>ROUND(EXP('Random Numbers'!AO89)/2.5*Averages!$J89+(1-'Random Numbers'!AO89^0.5)*VLOOKUP($D90,Averages!$H$113:$K$117,3,0),Proj_Rounding)</f>
        <v>0</v>
      </c>
      <c r="T90" s="6">
        <f>ROUND(EXP('Random Numbers'!AP89)/2.5*Averages!$J89+(1-'Random Numbers'!AP89^0.5)*VLOOKUP($D90,Averages!$H$113:$K$117,3,0),Proj_Rounding)</f>
        <v>0</v>
      </c>
      <c r="U90" s="6">
        <f>ROUND(EXP('Random Numbers'!AQ89)/2.5*Averages!$J89+(1-'Random Numbers'!AQ89^0.5)*VLOOKUP($D90,Averages!$H$113:$K$117,3,0),Proj_Rounding)</f>
        <v>0</v>
      </c>
      <c r="V90" s="6">
        <f>ROUND(EXP('Random Numbers'!AR89)/2.5*Averages!$J89+(1-'Random Numbers'!AR89^0.5)*VLOOKUP($D90,Averages!$H$113:$K$117,3,0),Proj_Rounding)</f>
        <v>0</v>
      </c>
      <c r="W90" s="6">
        <f>ROUND(EXP('Random Numbers'!AS89)/2.5*Averages!$J89+(1-'Random Numbers'!AS89^0.5)*VLOOKUP($D90,Averages!$H$113:$K$117,3,0),Proj_Rounding)</f>
        <v>0</v>
      </c>
      <c r="X90" s="6">
        <f>ROUND(EXP('Random Numbers'!AT89)/2.5*Averages!$J89+(1-'Random Numbers'!AT89^0.5)*VLOOKUP($D90,Averages!$H$113:$K$117,3,0),Proj_Rounding)</f>
        <v>0</v>
      </c>
      <c r="Y90" s="6">
        <f>ROUND(EXP('Random Numbers'!AU89)/2.5*Averages!$J89+(1-'Random Numbers'!AU89^0.5)*VLOOKUP($D90,Averages!$H$113:$K$117,3,0),Proj_Rounding)</f>
        <v>0</v>
      </c>
      <c r="Z90" s="6">
        <f>ROUND(EXP('Random Numbers'!AV89)/2.5*Averages!$J89+(1-'Random Numbers'!AV89^0.5)*VLOOKUP($D90,Averages!$H$113:$K$117,3,0),Proj_Rounding)</f>
        <v>0</v>
      </c>
      <c r="AA90" s="6">
        <f>ROUND(EXP('Random Numbers'!AW89)/2.5*Averages!$J89+(1-'Random Numbers'!AW89^0.5)*VLOOKUP($D90,Averages!$H$113:$K$117,3,0),Proj_Rounding)</f>
        <v>0</v>
      </c>
      <c r="AB90" s="6">
        <f>ROUND(EXP('Random Numbers'!AX89)/2.5*Averages!$J89+(1-'Random Numbers'!AX89^0.5)*VLOOKUP($D90,Averages!$H$113:$K$117,3,0),Proj_Rounding)</f>
        <v>0</v>
      </c>
      <c r="AC90" s="49">
        <f>ROUND(EXP('Random Numbers'!AY89)/2.5*Averages!$J89+(1-'Random Numbers'!AY89^0.5)*VLOOKUP($D90,Averages!$H$113:$K$117,3,0),Proj_Rounding)</f>
        <v>0</v>
      </c>
      <c r="AD90" s="69">
        <f t="shared" si="1"/>
        <v>0</v>
      </c>
    </row>
    <row r="91" spans="2:30" ht="15" customHeight="1" x14ac:dyDescent="0.35">
      <c r="B91" s="32" t="s">
        <v>29</v>
      </c>
      <c r="C91" s="51" t="s">
        <v>119</v>
      </c>
      <c r="D91" s="6" t="s">
        <v>11</v>
      </c>
      <c r="E91" s="6">
        <f>ROUND(EXP('Random Numbers'!AA90)/2.5*Averages!$J90+(1-'Random Numbers'!AA90^0.5)*VLOOKUP($D91,Averages!$H$113:$K$117,3,0),Proj_Rounding)</f>
        <v>0</v>
      </c>
      <c r="F91" s="6">
        <f>ROUND(EXP('Random Numbers'!AB90)/2.5*Averages!$J90+(1-'Random Numbers'!AB90^0.5)*VLOOKUP($D91,Averages!$H$113:$K$117,3,0),Proj_Rounding)</f>
        <v>0</v>
      </c>
      <c r="G91" s="6">
        <f>ROUND(EXP('Random Numbers'!AC90)/2.5*Averages!$J90+(1-'Random Numbers'!AC90^0.5)*VLOOKUP($D91,Averages!$H$113:$K$117,3,0),Proj_Rounding)</f>
        <v>0</v>
      </c>
      <c r="H91" s="6">
        <f>ROUND(EXP('Random Numbers'!AD90)/2.5*Averages!$J90+(1-'Random Numbers'!AD90^0.5)*VLOOKUP($D91,Averages!$H$113:$K$117,3,0),Proj_Rounding)</f>
        <v>0</v>
      </c>
      <c r="I91" s="6">
        <f>ROUND(EXP('Random Numbers'!AE90)/2.5*Averages!$J90+(1-'Random Numbers'!AE90^0.5)*VLOOKUP($D91,Averages!$H$113:$K$117,3,0),Proj_Rounding)</f>
        <v>0</v>
      </c>
      <c r="J91" s="6">
        <f>ROUND(EXP('Random Numbers'!AF90)/2.5*Averages!$J90+(1-'Random Numbers'!AF90^0.5)*VLOOKUP($D91,Averages!$H$113:$K$117,3,0),Proj_Rounding)</f>
        <v>0</v>
      </c>
      <c r="K91" s="6">
        <f>ROUND(EXP('Random Numbers'!AG90)/2.5*Averages!$J90+(1-'Random Numbers'!AG90^0.5)*VLOOKUP($D91,Averages!$H$113:$K$117,3,0),Proj_Rounding)</f>
        <v>0</v>
      </c>
      <c r="L91" s="6">
        <f>ROUND(EXP('Random Numbers'!AH90)/2.5*Averages!$J90+(1-'Random Numbers'!AH90^0.5)*VLOOKUP($D91,Averages!$H$113:$K$117,3,0),Proj_Rounding)</f>
        <v>0</v>
      </c>
      <c r="M91" s="6">
        <f>ROUND(EXP('Random Numbers'!AI90)/2.5*Averages!$J90+(1-'Random Numbers'!AI90^0.5)*VLOOKUP($D91,Averages!$H$113:$K$117,3,0),Proj_Rounding)</f>
        <v>0</v>
      </c>
      <c r="N91" s="6">
        <f>ROUND(EXP('Random Numbers'!AJ90)/2.5*Averages!$J90+(1-'Random Numbers'!AJ90^0.5)*VLOOKUP($D91,Averages!$H$113:$K$117,3,0),Proj_Rounding)</f>
        <v>0</v>
      </c>
      <c r="O91" s="6">
        <f>ROUND(EXP('Random Numbers'!AK90)/2.5*Averages!$J90+(1-'Random Numbers'!AK90^0.5)*VLOOKUP($D91,Averages!$H$113:$K$117,3,0),Proj_Rounding)</f>
        <v>0</v>
      </c>
      <c r="P91" s="6">
        <f>ROUND(EXP('Random Numbers'!AL90)/2.5*Averages!$J90+(1-'Random Numbers'!AL90^0.5)*VLOOKUP($D91,Averages!$H$113:$K$117,3,0),Proj_Rounding)</f>
        <v>0</v>
      </c>
      <c r="Q91" s="6">
        <f>ROUND(EXP('Random Numbers'!AM90)/2.5*Averages!$J90+(1-'Random Numbers'!AM90^0.5)*VLOOKUP($D91,Averages!$H$113:$K$117,3,0),Proj_Rounding)</f>
        <v>0</v>
      </c>
      <c r="R91" s="6">
        <f>ROUND(EXP('Random Numbers'!AN90)/2.5*Averages!$J90+(1-'Random Numbers'!AN90^0.5)*VLOOKUP($D91,Averages!$H$113:$K$117,3,0),Proj_Rounding)</f>
        <v>0</v>
      </c>
      <c r="S91" s="6">
        <f>ROUND(EXP('Random Numbers'!AO90)/2.5*Averages!$J90+(1-'Random Numbers'!AO90^0.5)*VLOOKUP($D91,Averages!$H$113:$K$117,3,0),Proj_Rounding)</f>
        <v>0</v>
      </c>
      <c r="T91" s="6">
        <f>ROUND(EXP('Random Numbers'!AP90)/2.5*Averages!$J90+(1-'Random Numbers'!AP90^0.5)*VLOOKUP($D91,Averages!$H$113:$K$117,3,0),Proj_Rounding)</f>
        <v>0</v>
      </c>
      <c r="U91" s="6">
        <f>ROUND(EXP('Random Numbers'!AQ90)/2.5*Averages!$J90+(1-'Random Numbers'!AQ90^0.5)*VLOOKUP($D91,Averages!$H$113:$K$117,3,0),Proj_Rounding)</f>
        <v>0</v>
      </c>
      <c r="V91" s="6">
        <f>ROUND(EXP('Random Numbers'!AR90)/2.5*Averages!$J90+(1-'Random Numbers'!AR90^0.5)*VLOOKUP($D91,Averages!$H$113:$K$117,3,0),Proj_Rounding)</f>
        <v>0</v>
      </c>
      <c r="W91" s="6">
        <f>ROUND(EXP('Random Numbers'!AS90)/2.5*Averages!$J90+(1-'Random Numbers'!AS90^0.5)*VLOOKUP($D91,Averages!$H$113:$K$117,3,0),Proj_Rounding)</f>
        <v>0</v>
      </c>
      <c r="X91" s="6">
        <f>ROUND(EXP('Random Numbers'!AT90)/2.5*Averages!$J90+(1-'Random Numbers'!AT90^0.5)*VLOOKUP($D91,Averages!$H$113:$K$117,3,0),Proj_Rounding)</f>
        <v>0</v>
      </c>
      <c r="Y91" s="6">
        <f>ROUND(EXP('Random Numbers'!AU90)/2.5*Averages!$J90+(1-'Random Numbers'!AU90^0.5)*VLOOKUP($D91,Averages!$H$113:$K$117,3,0),Proj_Rounding)</f>
        <v>0</v>
      </c>
      <c r="Z91" s="6">
        <f>ROUND(EXP('Random Numbers'!AV90)/2.5*Averages!$J90+(1-'Random Numbers'!AV90^0.5)*VLOOKUP($D91,Averages!$H$113:$K$117,3,0),Proj_Rounding)</f>
        <v>0</v>
      </c>
      <c r="AA91" s="6">
        <f>ROUND(EXP('Random Numbers'!AW90)/2.5*Averages!$J90+(1-'Random Numbers'!AW90^0.5)*VLOOKUP($D91,Averages!$H$113:$K$117,3,0),Proj_Rounding)</f>
        <v>0</v>
      </c>
      <c r="AB91" s="6">
        <f>ROUND(EXP('Random Numbers'!AX90)/2.5*Averages!$J90+(1-'Random Numbers'!AX90^0.5)*VLOOKUP($D91,Averages!$H$113:$K$117,3,0),Proj_Rounding)</f>
        <v>0</v>
      </c>
      <c r="AC91" s="49">
        <f>ROUND(EXP('Random Numbers'!AY90)/2.5*Averages!$J90+(1-'Random Numbers'!AY90^0.5)*VLOOKUP($D91,Averages!$H$113:$K$117,3,0),Proj_Rounding)</f>
        <v>0</v>
      </c>
      <c r="AD91" s="69">
        <f t="shared" si="1"/>
        <v>0</v>
      </c>
    </row>
    <row r="92" spans="2:30" ht="15" customHeight="1" x14ac:dyDescent="0.35">
      <c r="B92" s="32" t="s">
        <v>30</v>
      </c>
      <c r="C92" s="51" t="s">
        <v>120</v>
      </c>
      <c r="D92" s="6" t="s">
        <v>8</v>
      </c>
      <c r="E92" s="6">
        <f>ROUND(EXP('Random Numbers'!AA91)/2.5*Averages!$J91+(1-'Random Numbers'!AA91^0.5)*VLOOKUP($D92,Averages!$H$113:$K$117,3,0),Proj_Rounding)</f>
        <v>4</v>
      </c>
      <c r="F92" s="6">
        <f>ROUND(EXP('Random Numbers'!AB91)/2.5*Averages!$J91+(1-'Random Numbers'!AB91^0.5)*VLOOKUP($D92,Averages!$H$113:$K$117,3,0),Proj_Rounding)</f>
        <v>3</v>
      </c>
      <c r="G92" s="6">
        <f>ROUND(EXP('Random Numbers'!AC91)/2.5*Averages!$J91+(1-'Random Numbers'!AC91^0.5)*VLOOKUP($D92,Averages!$H$113:$K$117,3,0),Proj_Rounding)</f>
        <v>3</v>
      </c>
      <c r="H92" s="6">
        <f>ROUND(EXP('Random Numbers'!AD91)/2.5*Averages!$J91+(1-'Random Numbers'!AD91^0.5)*VLOOKUP($D92,Averages!$H$113:$K$117,3,0),Proj_Rounding)</f>
        <v>3</v>
      </c>
      <c r="I92" s="6">
        <f>ROUND(EXP('Random Numbers'!AE91)/2.5*Averages!$J91+(1-'Random Numbers'!AE91^0.5)*VLOOKUP($D92,Averages!$H$113:$K$117,3,0),Proj_Rounding)</f>
        <v>3</v>
      </c>
      <c r="J92" s="6">
        <f>ROUND(EXP('Random Numbers'!AF91)/2.5*Averages!$J91+(1-'Random Numbers'!AF91^0.5)*VLOOKUP($D92,Averages!$H$113:$K$117,3,0),Proj_Rounding)</f>
        <v>4</v>
      </c>
      <c r="K92" s="6">
        <f>ROUND(EXP('Random Numbers'!AG91)/2.5*Averages!$J91+(1-'Random Numbers'!AG91^0.5)*VLOOKUP($D92,Averages!$H$113:$K$117,3,0),Proj_Rounding)</f>
        <v>4</v>
      </c>
      <c r="L92" s="6">
        <f>ROUND(EXP('Random Numbers'!AH91)/2.5*Averages!$J91+(1-'Random Numbers'!AH91^0.5)*VLOOKUP($D92,Averages!$H$113:$K$117,3,0),Proj_Rounding)</f>
        <v>4</v>
      </c>
      <c r="M92" s="6">
        <f>ROUND(EXP('Random Numbers'!AI91)/2.5*Averages!$J91+(1-'Random Numbers'!AI91^0.5)*VLOOKUP($D92,Averages!$H$113:$K$117,3,0),Proj_Rounding)</f>
        <v>3</v>
      </c>
      <c r="N92" s="6">
        <f>ROUND(EXP('Random Numbers'!AJ91)/2.5*Averages!$J91+(1-'Random Numbers'!AJ91^0.5)*VLOOKUP($D92,Averages!$H$113:$K$117,3,0),Proj_Rounding)</f>
        <v>3</v>
      </c>
      <c r="O92" s="6">
        <f>ROUND(EXP('Random Numbers'!AK91)/2.5*Averages!$J91+(1-'Random Numbers'!AK91^0.5)*VLOOKUP($D92,Averages!$H$113:$K$117,3,0),Proj_Rounding)</f>
        <v>3</v>
      </c>
      <c r="P92" s="6">
        <f>ROUND(EXP('Random Numbers'!AL91)/2.5*Averages!$J91+(1-'Random Numbers'!AL91^0.5)*VLOOKUP($D92,Averages!$H$113:$K$117,3,0),Proj_Rounding)</f>
        <v>3</v>
      </c>
      <c r="Q92" s="6">
        <f>ROUND(EXP('Random Numbers'!AM91)/2.5*Averages!$J91+(1-'Random Numbers'!AM91^0.5)*VLOOKUP($D92,Averages!$H$113:$K$117,3,0),Proj_Rounding)</f>
        <v>4</v>
      </c>
      <c r="R92" s="6">
        <f>ROUND(EXP('Random Numbers'!AN91)/2.5*Averages!$J91+(1-'Random Numbers'!AN91^0.5)*VLOOKUP($D92,Averages!$H$113:$K$117,3,0),Proj_Rounding)</f>
        <v>3</v>
      </c>
      <c r="S92" s="6">
        <f>ROUND(EXP('Random Numbers'!AO91)/2.5*Averages!$J91+(1-'Random Numbers'!AO91^0.5)*VLOOKUP($D92,Averages!$H$113:$K$117,3,0),Proj_Rounding)</f>
        <v>4</v>
      </c>
      <c r="T92" s="6">
        <f>ROUND(EXP('Random Numbers'!AP91)/2.5*Averages!$J91+(1-'Random Numbers'!AP91^0.5)*VLOOKUP($D92,Averages!$H$113:$K$117,3,0),Proj_Rounding)</f>
        <v>3</v>
      </c>
      <c r="U92" s="6">
        <f>ROUND(EXP('Random Numbers'!AQ91)/2.5*Averages!$J91+(1-'Random Numbers'!AQ91^0.5)*VLOOKUP($D92,Averages!$H$113:$K$117,3,0),Proj_Rounding)</f>
        <v>3</v>
      </c>
      <c r="V92" s="6">
        <f>ROUND(EXP('Random Numbers'!AR91)/2.5*Averages!$J91+(1-'Random Numbers'!AR91^0.5)*VLOOKUP($D92,Averages!$H$113:$K$117,3,0),Proj_Rounding)</f>
        <v>3</v>
      </c>
      <c r="W92" s="6">
        <f>ROUND(EXP('Random Numbers'!AS91)/2.5*Averages!$J91+(1-'Random Numbers'!AS91^0.5)*VLOOKUP($D92,Averages!$H$113:$K$117,3,0),Proj_Rounding)</f>
        <v>3</v>
      </c>
      <c r="X92" s="6">
        <f>ROUND(EXP('Random Numbers'!AT91)/2.5*Averages!$J91+(1-'Random Numbers'!AT91^0.5)*VLOOKUP($D92,Averages!$H$113:$K$117,3,0),Proj_Rounding)</f>
        <v>3</v>
      </c>
      <c r="Y92" s="6">
        <f>ROUND(EXP('Random Numbers'!AU91)/2.5*Averages!$J91+(1-'Random Numbers'!AU91^0.5)*VLOOKUP($D92,Averages!$H$113:$K$117,3,0),Proj_Rounding)</f>
        <v>4</v>
      </c>
      <c r="Z92" s="6">
        <f>ROUND(EXP('Random Numbers'!AV91)/2.5*Averages!$J91+(1-'Random Numbers'!AV91^0.5)*VLOOKUP($D92,Averages!$H$113:$K$117,3,0),Proj_Rounding)</f>
        <v>4</v>
      </c>
      <c r="AA92" s="6">
        <f>ROUND(EXP('Random Numbers'!AW91)/2.5*Averages!$J91+(1-'Random Numbers'!AW91^0.5)*VLOOKUP($D92,Averages!$H$113:$K$117,3,0),Proj_Rounding)</f>
        <v>3</v>
      </c>
      <c r="AB92" s="6">
        <f>ROUND(EXP('Random Numbers'!AX91)/2.5*Averages!$J91+(1-'Random Numbers'!AX91^0.5)*VLOOKUP($D92,Averages!$H$113:$K$117,3,0),Proj_Rounding)</f>
        <v>4</v>
      </c>
      <c r="AC92" s="49">
        <f>ROUND(EXP('Random Numbers'!AY91)/2.5*Averages!$J91+(1-'Random Numbers'!AY91^0.5)*VLOOKUP($D92,Averages!$H$113:$K$117,3,0),Proj_Rounding)</f>
        <v>4</v>
      </c>
      <c r="AD92" s="69">
        <f t="shared" si="1"/>
        <v>85</v>
      </c>
    </row>
    <row r="93" spans="2:30" ht="15" customHeight="1" x14ac:dyDescent="0.35">
      <c r="B93" s="32" t="s">
        <v>30</v>
      </c>
      <c r="C93" s="51" t="s">
        <v>121</v>
      </c>
      <c r="D93" s="6" t="s">
        <v>8</v>
      </c>
      <c r="E93" s="6">
        <f>ROUND(EXP('Random Numbers'!AA92)/2.5*Averages!$J92+(1-'Random Numbers'!AA92^0.5)*VLOOKUP($D93,Averages!$H$113:$K$117,3,0),Proj_Rounding)</f>
        <v>2</v>
      </c>
      <c r="F93" s="6">
        <f>ROUND(EXP('Random Numbers'!AB92)/2.5*Averages!$J92+(1-'Random Numbers'!AB92^0.5)*VLOOKUP($D93,Averages!$H$113:$K$117,3,0),Proj_Rounding)</f>
        <v>2</v>
      </c>
      <c r="G93" s="6">
        <f>ROUND(EXP('Random Numbers'!AC92)/2.5*Averages!$J92+(1-'Random Numbers'!AC92^0.5)*VLOOKUP($D93,Averages!$H$113:$K$117,3,0),Proj_Rounding)</f>
        <v>2</v>
      </c>
      <c r="H93" s="6">
        <f>ROUND(EXP('Random Numbers'!AD92)/2.5*Averages!$J92+(1-'Random Numbers'!AD92^0.5)*VLOOKUP($D93,Averages!$H$113:$K$117,3,0),Proj_Rounding)</f>
        <v>2</v>
      </c>
      <c r="I93" s="6">
        <f>ROUND(EXP('Random Numbers'!AE92)/2.5*Averages!$J92+(1-'Random Numbers'!AE92^0.5)*VLOOKUP($D93,Averages!$H$113:$K$117,3,0),Proj_Rounding)</f>
        <v>2</v>
      </c>
      <c r="J93" s="6">
        <f>ROUND(EXP('Random Numbers'!AF92)/2.5*Averages!$J92+(1-'Random Numbers'!AF92^0.5)*VLOOKUP($D93,Averages!$H$113:$K$117,3,0),Proj_Rounding)</f>
        <v>1</v>
      </c>
      <c r="K93" s="6">
        <f>ROUND(EXP('Random Numbers'!AG92)/2.5*Averages!$J92+(1-'Random Numbers'!AG92^0.5)*VLOOKUP($D93,Averages!$H$113:$K$117,3,0),Proj_Rounding)</f>
        <v>2</v>
      </c>
      <c r="L93" s="6">
        <f>ROUND(EXP('Random Numbers'!AH92)/2.5*Averages!$J92+(1-'Random Numbers'!AH92^0.5)*VLOOKUP($D93,Averages!$H$113:$K$117,3,0),Proj_Rounding)</f>
        <v>2</v>
      </c>
      <c r="M93" s="6">
        <f>ROUND(EXP('Random Numbers'!AI92)/2.5*Averages!$J92+(1-'Random Numbers'!AI92^0.5)*VLOOKUP($D93,Averages!$H$113:$K$117,3,0),Proj_Rounding)</f>
        <v>2</v>
      </c>
      <c r="N93" s="6">
        <f>ROUND(EXP('Random Numbers'!AJ92)/2.5*Averages!$J92+(1-'Random Numbers'!AJ92^0.5)*VLOOKUP($D93,Averages!$H$113:$K$117,3,0),Proj_Rounding)</f>
        <v>2</v>
      </c>
      <c r="O93" s="6">
        <f>ROUND(EXP('Random Numbers'!AK92)/2.5*Averages!$J92+(1-'Random Numbers'!AK92^0.5)*VLOOKUP($D93,Averages!$H$113:$K$117,3,0),Proj_Rounding)</f>
        <v>1</v>
      </c>
      <c r="P93" s="6">
        <f>ROUND(EXP('Random Numbers'!AL92)/2.5*Averages!$J92+(1-'Random Numbers'!AL92^0.5)*VLOOKUP($D93,Averages!$H$113:$K$117,3,0),Proj_Rounding)</f>
        <v>2</v>
      </c>
      <c r="Q93" s="6">
        <f>ROUND(EXP('Random Numbers'!AM92)/2.5*Averages!$J92+(1-'Random Numbers'!AM92^0.5)*VLOOKUP($D93,Averages!$H$113:$K$117,3,0),Proj_Rounding)</f>
        <v>2</v>
      </c>
      <c r="R93" s="6">
        <f>ROUND(EXP('Random Numbers'!AN92)/2.5*Averages!$J92+(1-'Random Numbers'!AN92^0.5)*VLOOKUP($D93,Averages!$H$113:$K$117,3,0),Proj_Rounding)</f>
        <v>2</v>
      </c>
      <c r="S93" s="6">
        <f>ROUND(EXP('Random Numbers'!AO92)/2.5*Averages!$J92+(1-'Random Numbers'!AO92^0.5)*VLOOKUP($D93,Averages!$H$113:$K$117,3,0),Proj_Rounding)</f>
        <v>1</v>
      </c>
      <c r="T93" s="6">
        <f>ROUND(EXP('Random Numbers'!AP92)/2.5*Averages!$J92+(1-'Random Numbers'!AP92^0.5)*VLOOKUP($D93,Averages!$H$113:$K$117,3,0),Proj_Rounding)</f>
        <v>1</v>
      </c>
      <c r="U93" s="6">
        <f>ROUND(EXP('Random Numbers'!AQ92)/2.5*Averages!$J92+(1-'Random Numbers'!AQ92^0.5)*VLOOKUP($D93,Averages!$H$113:$K$117,3,0),Proj_Rounding)</f>
        <v>2</v>
      </c>
      <c r="V93" s="6">
        <f>ROUND(EXP('Random Numbers'!AR92)/2.5*Averages!$J92+(1-'Random Numbers'!AR92^0.5)*VLOOKUP($D93,Averages!$H$113:$K$117,3,0),Proj_Rounding)</f>
        <v>2</v>
      </c>
      <c r="W93" s="6">
        <f>ROUND(EXP('Random Numbers'!AS92)/2.5*Averages!$J92+(1-'Random Numbers'!AS92^0.5)*VLOOKUP($D93,Averages!$H$113:$K$117,3,0),Proj_Rounding)</f>
        <v>2</v>
      </c>
      <c r="X93" s="6">
        <f>ROUND(EXP('Random Numbers'!AT92)/2.5*Averages!$J92+(1-'Random Numbers'!AT92^0.5)*VLOOKUP($D93,Averages!$H$113:$K$117,3,0),Proj_Rounding)</f>
        <v>2</v>
      </c>
      <c r="Y93" s="6">
        <f>ROUND(EXP('Random Numbers'!AU92)/2.5*Averages!$J92+(1-'Random Numbers'!AU92^0.5)*VLOOKUP($D93,Averages!$H$113:$K$117,3,0),Proj_Rounding)</f>
        <v>2</v>
      </c>
      <c r="Z93" s="6">
        <f>ROUND(EXP('Random Numbers'!AV92)/2.5*Averages!$J92+(1-'Random Numbers'!AV92^0.5)*VLOOKUP($D93,Averages!$H$113:$K$117,3,0),Proj_Rounding)</f>
        <v>2</v>
      </c>
      <c r="AA93" s="6">
        <f>ROUND(EXP('Random Numbers'!AW92)/2.5*Averages!$J92+(1-'Random Numbers'!AW92^0.5)*VLOOKUP($D93,Averages!$H$113:$K$117,3,0),Proj_Rounding)</f>
        <v>2</v>
      </c>
      <c r="AB93" s="6">
        <f>ROUND(EXP('Random Numbers'!AX92)/2.5*Averages!$J92+(1-'Random Numbers'!AX92^0.5)*VLOOKUP($D93,Averages!$H$113:$K$117,3,0),Proj_Rounding)</f>
        <v>1</v>
      </c>
      <c r="AC93" s="49">
        <f>ROUND(EXP('Random Numbers'!AY92)/2.5*Averages!$J92+(1-'Random Numbers'!AY92^0.5)*VLOOKUP($D93,Averages!$H$113:$K$117,3,0),Proj_Rounding)</f>
        <v>2</v>
      </c>
      <c r="AD93" s="69">
        <f t="shared" si="1"/>
        <v>45</v>
      </c>
    </row>
    <row r="94" spans="2:30" ht="15" customHeight="1" x14ac:dyDescent="0.35">
      <c r="B94" s="32" t="s">
        <v>30</v>
      </c>
      <c r="C94" s="51" t="s">
        <v>122</v>
      </c>
      <c r="D94" s="6" t="s">
        <v>8</v>
      </c>
      <c r="E94" s="6">
        <f>ROUND(EXP('Random Numbers'!AA93)/2.5*Averages!$J93+(1-'Random Numbers'!AA93^0.5)*VLOOKUP($D94,Averages!$H$113:$K$117,3,0),Proj_Rounding)</f>
        <v>2</v>
      </c>
      <c r="F94" s="6">
        <f>ROUND(EXP('Random Numbers'!AB93)/2.5*Averages!$J93+(1-'Random Numbers'!AB93^0.5)*VLOOKUP($D94,Averages!$H$113:$K$117,3,0),Proj_Rounding)</f>
        <v>2</v>
      </c>
      <c r="G94" s="6">
        <f>ROUND(EXP('Random Numbers'!AC93)/2.5*Averages!$J93+(1-'Random Numbers'!AC93^0.5)*VLOOKUP($D94,Averages!$H$113:$K$117,3,0),Proj_Rounding)</f>
        <v>3</v>
      </c>
      <c r="H94" s="6">
        <f>ROUND(EXP('Random Numbers'!AD93)/2.5*Averages!$J93+(1-'Random Numbers'!AD93^0.5)*VLOOKUP($D94,Averages!$H$113:$K$117,3,0),Proj_Rounding)</f>
        <v>2</v>
      </c>
      <c r="I94" s="6">
        <f>ROUND(EXP('Random Numbers'!AE93)/2.5*Averages!$J93+(1-'Random Numbers'!AE93^0.5)*VLOOKUP($D94,Averages!$H$113:$K$117,3,0),Proj_Rounding)</f>
        <v>2</v>
      </c>
      <c r="J94" s="6">
        <f>ROUND(EXP('Random Numbers'!AF93)/2.5*Averages!$J93+(1-'Random Numbers'!AF93^0.5)*VLOOKUP($D94,Averages!$H$113:$K$117,3,0),Proj_Rounding)</f>
        <v>2</v>
      </c>
      <c r="K94" s="6">
        <f>ROUND(EXP('Random Numbers'!AG93)/2.5*Averages!$J93+(1-'Random Numbers'!AG93^0.5)*VLOOKUP($D94,Averages!$H$113:$K$117,3,0),Proj_Rounding)</f>
        <v>2</v>
      </c>
      <c r="L94" s="6">
        <f>ROUND(EXP('Random Numbers'!AH93)/2.5*Averages!$J93+(1-'Random Numbers'!AH93^0.5)*VLOOKUP($D94,Averages!$H$113:$K$117,3,0),Proj_Rounding)</f>
        <v>3</v>
      </c>
      <c r="M94" s="6">
        <f>ROUND(EXP('Random Numbers'!AI93)/2.5*Averages!$J93+(1-'Random Numbers'!AI93^0.5)*VLOOKUP($D94,Averages!$H$113:$K$117,3,0),Proj_Rounding)</f>
        <v>2</v>
      </c>
      <c r="N94" s="6">
        <f>ROUND(EXP('Random Numbers'!AJ93)/2.5*Averages!$J93+(1-'Random Numbers'!AJ93^0.5)*VLOOKUP($D94,Averages!$H$113:$K$117,3,0),Proj_Rounding)</f>
        <v>2</v>
      </c>
      <c r="O94" s="6">
        <f>ROUND(EXP('Random Numbers'!AK93)/2.5*Averages!$J93+(1-'Random Numbers'!AK93^0.5)*VLOOKUP($D94,Averages!$H$113:$K$117,3,0),Proj_Rounding)</f>
        <v>2</v>
      </c>
      <c r="P94" s="6">
        <f>ROUND(EXP('Random Numbers'!AL93)/2.5*Averages!$J93+(1-'Random Numbers'!AL93^0.5)*VLOOKUP($D94,Averages!$H$113:$K$117,3,0),Proj_Rounding)</f>
        <v>2</v>
      </c>
      <c r="Q94" s="6">
        <f>ROUND(EXP('Random Numbers'!AM93)/2.5*Averages!$J93+(1-'Random Numbers'!AM93^0.5)*VLOOKUP($D94,Averages!$H$113:$K$117,3,0),Proj_Rounding)</f>
        <v>2</v>
      </c>
      <c r="R94" s="6">
        <f>ROUND(EXP('Random Numbers'!AN93)/2.5*Averages!$J93+(1-'Random Numbers'!AN93^0.5)*VLOOKUP($D94,Averages!$H$113:$K$117,3,0),Proj_Rounding)</f>
        <v>2</v>
      </c>
      <c r="S94" s="6">
        <f>ROUND(EXP('Random Numbers'!AO93)/2.5*Averages!$J93+(1-'Random Numbers'!AO93^0.5)*VLOOKUP($D94,Averages!$H$113:$K$117,3,0),Proj_Rounding)</f>
        <v>3</v>
      </c>
      <c r="T94" s="6">
        <f>ROUND(EXP('Random Numbers'!AP93)/2.5*Averages!$J93+(1-'Random Numbers'!AP93^0.5)*VLOOKUP($D94,Averages!$H$113:$K$117,3,0),Proj_Rounding)</f>
        <v>2</v>
      </c>
      <c r="U94" s="6">
        <f>ROUND(EXP('Random Numbers'!AQ93)/2.5*Averages!$J93+(1-'Random Numbers'!AQ93^0.5)*VLOOKUP($D94,Averages!$H$113:$K$117,3,0),Proj_Rounding)</f>
        <v>2</v>
      </c>
      <c r="V94" s="6">
        <f>ROUND(EXP('Random Numbers'!AR93)/2.5*Averages!$J93+(1-'Random Numbers'!AR93^0.5)*VLOOKUP($D94,Averages!$H$113:$K$117,3,0),Proj_Rounding)</f>
        <v>2</v>
      </c>
      <c r="W94" s="6">
        <f>ROUND(EXP('Random Numbers'!AS93)/2.5*Averages!$J93+(1-'Random Numbers'!AS93^0.5)*VLOOKUP($D94,Averages!$H$113:$K$117,3,0),Proj_Rounding)</f>
        <v>2</v>
      </c>
      <c r="X94" s="6">
        <f>ROUND(EXP('Random Numbers'!AT93)/2.5*Averages!$J93+(1-'Random Numbers'!AT93^0.5)*VLOOKUP($D94,Averages!$H$113:$K$117,3,0),Proj_Rounding)</f>
        <v>2</v>
      </c>
      <c r="Y94" s="6">
        <f>ROUND(EXP('Random Numbers'!AU93)/2.5*Averages!$J93+(1-'Random Numbers'!AU93^0.5)*VLOOKUP($D94,Averages!$H$113:$K$117,3,0),Proj_Rounding)</f>
        <v>2</v>
      </c>
      <c r="Z94" s="6">
        <f>ROUND(EXP('Random Numbers'!AV93)/2.5*Averages!$J93+(1-'Random Numbers'!AV93^0.5)*VLOOKUP($D94,Averages!$H$113:$K$117,3,0),Proj_Rounding)</f>
        <v>3</v>
      </c>
      <c r="AA94" s="6">
        <f>ROUND(EXP('Random Numbers'!AW93)/2.5*Averages!$J93+(1-'Random Numbers'!AW93^0.5)*VLOOKUP($D94,Averages!$H$113:$K$117,3,0),Proj_Rounding)</f>
        <v>2</v>
      </c>
      <c r="AB94" s="6">
        <f>ROUND(EXP('Random Numbers'!AX93)/2.5*Averages!$J93+(1-'Random Numbers'!AX93^0.5)*VLOOKUP($D94,Averages!$H$113:$K$117,3,0),Proj_Rounding)</f>
        <v>3</v>
      </c>
      <c r="AC94" s="49">
        <f>ROUND(EXP('Random Numbers'!AY93)/2.5*Averages!$J93+(1-'Random Numbers'!AY93^0.5)*VLOOKUP($D94,Averages!$H$113:$K$117,3,0),Proj_Rounding)</f>
        <v>2</v>
      </c>
      <c r="AD94" s="69">
        <f t="shared" si="1"/>
        <v>55</v>
      </c>
    </row>
    <row r="95" spans="2:30" ht="15" customHeight="1" x14ac:dyDescent="0.35">
      <c r="B95" s="32" t="s">
        <v>30</v>
      </c>
      <c r="C95" s="51" t="s">
        <v>123</v>
      </c>
      <c r="D95" s="6" t="s">
        <v>8</v>
      </c>
      <c r="E95" s="6">
        <f>ROUND(EXP('Random Numbers'!AA94)/2.5*Averages!$J94+(1-'Random Numbers'!AA94^0.5)*VLOOKUP($D95,Averages!$H$113:$K$117,3,0),Proj_Rounding)</f>
        <v>3</v>
      </c>
      <c r="F95" s="6">
        <f>ROUND(EXP('Random Numbers'!AB94)/2.5*Averages!$J94+(1-'Random Numbers'!AB94^0.5)*VLOOKUP($D95,Averages!$H$113:$K$117,3,0),Proj_Rounding)</f>
        <v>3</v>
      </c>
      <c r="G95" s="6">
        <f>ROUND(EXP('Random Numbers'!AC94)/2.5*Averages!$J94+(1-'Random Numbers'!AC94^0.5)*VLOOKUP($D95,Averages!$H$113:$K$117,3,0),Proj_Rounding)</f>
        <v>3</v>
      </c>
      <c r="H95" s="6">
        <f>ROUND(EXP('Random Numbers'!AD94)/2.5*Averages!$J94+(1-'Random Numbers'!AD94^0.5)*VLOOKUP($D95,Averages!$H$113:$K$117,3,0),Proj_Rounding)</f>
        <v>3</v>
      </c>
      <c r="I95" s="6">
        <f>ROUND(EXP('Random Numbers'!AE94)/2.5*Averages!$J94+(1-'Random Numbers'!AE94^0.5)*VLOOKUP($D95,Averages!$H$113:$K$117,3,0),Proj_Rounding)</f>
        <v>3</v>
      </c>
      <c r="J95" s="6">
        <f>ROUND(EXP('Random Numbers'!AF94)/2.5*Averages!$J94+(1-'Random Numbers'!AF94^0.5)*VLOOKUP($D95,Averages!$H$113:$K$117,3,0),Proj_Rounding)</f>
        <v>3</v>
      </c>
      <c r="K95" s="6">
        <f>ROUND(EXP('Random Numbers'!AG94)/2.5*Averages!$J94+(1-'Random Numbers'!AG94^0.5)*VLOOKUP($D95,Averages!$H$113:$K$117,3,0),Proj_Rounding)</f>
        <v>3</v>
      </c>
      <c r="L95" s="6">
        <f>ROUND(EXP('Random Numbers'!AH94)/2.5*Averages!$J94+(1-'Random Numbers'!AH94^0.5)*VLOOKUP($D95,Averages!$H$113:$K$117,3,0),Proj_Rounding)</f>
        <v>3</v>
      </c>
      <c r="M95" s="6">
        <f>ROUND(EXP('Random Numbers'!AI94)/2.5*Averages!$J94+(1-'Random Numbers'!AI94^0.5)*VLOOKUP($D95,Averages!$H$113:$K$117,3,0),Proj_Rounding)</f>
        <v>3</v>
      </c>
      <c r="N95" s="6">
        <f>ROUND(EXP('Random Numbers'!AJ94)/2.5*Averages!$J94+(1-'Random Numbers'!AJ94^0.5)*VLOOKUP($D95,Averages!$H$113:$K$117,3,0),Proj_Rounding)</f>
        <v>3</v>
      </c>
      <c r="O95" s="6">
        <f>ROUND(EXP('Random Numbers'!AK94)/2.5*Averages!$J94+(1-'Random Numbers'!AK94^0.5)*VLOOKUP($D95,Averages!$H$113:$K$117,3,0),Proj_Rounding)</f>
        <v>3</v>
      </c>
      <c r="P95" s="6">
        <f>ROUND(EXP('Random Numbers'!AL94)/2.5*Averages!$J94+(1-'Random Numbers'!AL94^0.5)*VLOOKUP($D95,Averages!$H$113:$K$117,3,0),Proj_Rounding)</f>
        <v>3</v>
      </c>
      <c r="Q95" s="6">
        <f>ROUND(EXP('Random Numbers'!AM94)/2.5*Averages!$J94+(1-'Random Numbers'!AM94^0.5)*VLOOKUP($D95,Averages!$H$113:$K$117,3,0),Proj_Rounding)</f>
        <v>3</v>
      </c>
      <c r="R95" s="6">
        <f>ROUND(EXP('Random Numbers'!AN94)/2.5*Averages!$J94+(1-'Random Numbers'!AN94^0.5)*VLOOKUP($D95,Averages!$H$113:$K$117,3,0),Proj_Rounding)</f>
        <v>3</v>
      </c>
      <c r="S95" s="6">
        <f>ROUND(EXP('Random Numbers'!AO94)/2.5*Averages!$J94+(1-'Random Numbers'!AO94^0.5)*VLOOKUP($D95,Averages!$H$113:$K$117,3,0),Proj_Rounding)</f>
        <v>4</v>
      </c>
      <c r="T95" s="6">
        <f>ROUND(EXP('Random Numbers'!AP94)/2.5*Averages!$J94+(1-'Random Numbers'!AP94^0.5)*VLOOKUP($D95,Averages!$H$113:$K$117,3,0),Proj_Rounding)</f>
        <v>3</v>
      </c>
      <c r="U95" s="6">
        <f>ROUND(EXP('Random Numbers'!AQ94)/2.5*Averages!$J94+(1-'Random Numbers'!AQ94^0.5)*VLOOKUP($D95,Averages!$H$113:$K$117,3,0),Proj_Rounding)</f>
        <v>4</v>
      </c>
      <c r="V95" s="6">
        <f>ROUND(EXP('Random Numbers'!AR94)/2.5*Averages!$J94+(1-'Random Numbers'!AR94^0.5)*VLOOKUP($D95,Averages!$H$113:$K$117,3,0),Proj_Rounding)</f>
        <v>3</v>
      </c>
      <c r="W95" s="6">
        <f>ROUND(EXP('Random Numbers'!AS94)/2.5*Averages!$J94+(1-'Random Numbers'!AS94^0.5)*VLOOKUP($D95,Averages!$H$113:$K$117,3,0),Proj_Rounding)</f>
        <v>4</v>
      </c>
      <c r="X95" s="6">
        <f>ROUND(EXP('Random Numbers'!AT94)/2.5*Averages!$J94+(1-'Random Numbers'!AT94^0.5)*VLOOKUP($D95,Averages!$H$113:$K$117,3,0),Proj_Rounding)</f>
        <v>3</v>
      </c>
      <c r="Y95" s="6">
        <f>ROUND(EXP('Random Numbers'!AU94)/2.5*Averages!$J94+(1-'Random Numbers'!AU94^0.5)*VLOOKUP($D95,Averages!$H$113:$K$117,3,0),Proj_Rounding)</f>
        <v>3</v>
      </c>
      <c r="Z95" s="6">
        <f>ROUND(EXP('Random Numbers'!AV94)/2.5*Averages!$J94+(1-'Random Numbers'!AV94^0.5)*VLOOKUP($D95,Averages!$H$113:$K$117,3,0),Proj_Rounding)</f>
        <v>4</v>
      </c>
      <c r="AA95" s="6">
        <f>ROUND(EXP('Random Numbers'!AW94)/2.5*Averages!$J94+(1-'Random Numbers'!AW94^0.5)*VLOOKUP($D95,Averages!$H$113:$K$117,3,0),Proj_Rounding)</f>
        <v>3</v>
      </c>
      <c r="AB95" s="6">
        <f>ROUND(EXP('Random Numbers'!AX94)/2.5*Averages!$J94+(1-'Random Numbers'!AX94^0.5)*VLOOKUP($D95,Averages!$H$113:$K$117,3,0),Proj_Rounding)</f>
        <v>3</v>
      </c>
      <c r="AC95" s="49">
        <f>ROUND(EXP('Random Numbers'!AY94)/2.5*Averages!$J94+(1-'Random Numbers'!AY94^0.5)*VLOOKUP($D95,Averages!$H$113:$K$117,3,0),Proj_Rounding)</f>
        <v>3</v>
      </c>
      <c r="AD95" s="69">
        <f t="shared" si="1"/>
        <v>79</v>
      </c>
    </row>
    <row r="96" spans="2:30" ht="15" customHeight="1" x14ac:dyDescent="0.35">
      <c r="B96" s="32" t="s">
        <v>30</v>
      </c>
      <c r="C96" s="51" t="s">
        <v>124</v>
      </c>
      <c r="D96" s="6" t="s">
        <v>9</v>
      </c>
      <c r="E96" s="6">
        <f>ROUND(EXP('Random Numbers'!AA95)/2.5*Averages!$J95+(1-'Random Numbers'!AA95^0.5)*VLOOKUP($D96,Averages!$H$113:$K$117,3,0),Proj_Rounding)</f>
        <v>1</v>
      </c>
      <c r="F96" s="6">
        <f>ROUND(EXP('Random Numbers'!AB95)/2.5*Averages!$J95+(1-'Random Numbers'!AB95^0.5)*VLOOKUP($D96,Averages!$H$113:$K$117,3,0),Proj_Rounding)</f>
        <v>2</v>
      </c>
      <c r="G96" s="6">
        <f>ROUND(EXP('Random Numbers'!AC95)/2.5*Averages!$J95+(1-'Random Numbers'!AC95^0.5)*VLOOKUP($D96,Averages!$H$113:$K$117,3,0),Proj_Rounding)</f>
        <v>1</v>
      </c>
      <c r="H96" s="6">
        <f>ROUND(EXP('Random Numbers'!AD95)/2.5*Averages!$J95+(1-'Random Numbers'!AD95^0.5)*VLOOKUP($D96,Averages!$H$113:$K$117,3,0),Proj_Rounding)</f>
        <v>1</v>
      </c>
      <c r="I96" s="6">
        <f>ROUND(EXP('Random Numbers'!AE95)/2.5*Averages!$J95+(1-'Random Numbers'!AE95^0.5)*VLOOKUP($D96,Averages!$H$113:$K$117,3,0),Proj_Rounding)</f>
        <v>2</v>
      </c>
      <c r="J96" s="6">
        <f>ROUND(EXP('Random Numbers'!AF95)/2.5*Averages!$J95+(1-'Random Numbers'!AF95^0.5)*VLOOKUP($D96,Averages!$H$113:$K$117,3,0),Proj_Rounding)</f>
        <v>2</v>
      </c>
      <c r="K96" s="6">
        <f>ROUND(EXP('Random Numbers'!AG95)/2.5*Averages!$J95+(1-'Random Numbers'!AG95^0.5)*VLOOKUP($D96,Averages!$H$113:$K$117,3,0),Proj_Rounding)</f>
        <v>1</v>
      </c>
      <c r="L96" s="6">
        <f>ROUND(EXP('Random Numbers'!AH95)/2.5*Averages!$J95+(1-'Random Numbers'!AH95^0.5)*VLOOKUP($D96,Averages!$H$113:$K$117,3,0),Proj_Rounding)</f>
        <v>2</v>
      </c>
      <c r="M96" s="6">
        <f>ROUND(EXP('Random Numbers'!AI95)/2.5*Averages!$J95+(1-'Random Numbers'!AI95^0.5)*VLOOKUP($D96,Averages!$H$113:$K$117,3,0),Proj_Rounding)</f>
        <v>1</v>
      </c>
      <c r="N96" s="6">
        <f>ROUND(EXP('Random Numbers'!AJ95)/2.5*Averages!$J95+(1-'Random Numbers'!AJ95^0.5)*VLOOKUP($D96,Averages!$H$113:$K$117,3,0),Proj_Rounding)</f>
        <v>2</v>
      </c>
      <c r="O96" s="6">
        <f>ROUND(EXP('Random Numbers'!AK95)/2.5*Averages!$J95+(1-'Random Numbers'!AK95^0.5)*VLOOKUP($D96,Averages!$H$113:$K$117,3,0),Proj_Rounding)</f>
        <v>2</v>
      </c>
      <c r="P96" s="6">
        <f>ROUND(EXP('Random Numbers'!AL95)/2.5*Averages!$J95+(1-'Random Numbers'!AL95^0.5)*VLOOKUP($D96,Averages!$H$113:$K$117,3,0),Proj_Rounding)</f>
        <v>1</v>
      </c>
      <c r="Q96" s="6">
        <f>ROUND(EXP('Random Numbers'!AM95)/2.5*Averages!$J95+(1-'Random Numbers'!AM95^0.5)*VLOOKUP($D96,Averages!$H$113:$K$117,3,0),Proj_Rounding)</f>
        <v>1</v>
      </c>
      <c r="R96" s="6">
        <f>ROUND(EXP('Random Numbers'!AN95)/2.5*Averages!$J95+(1-'Random Numbers'!AN95^0.5)*VLOOKUP($D96,Averages!$H$113:$K$117,3,0),Proj_Rounding)</f>
        <v>2</v>
      </c>
      <c r="S96" s="6">
        <f>ROUND(EXP('Random Numbers'!AO95)/2.5*Averages!$J95+(1-'Random Numbers'!AO95^0.5)*VLOOKUP($D96,Averages!$H$113:$K$117,3,0),Proj_Rounding)</f>
        <v>1</v>
      </c>
      <c r="T96" s="6">
        <f>ROUND(EXP('Random Numbers'!AP95)/2.5*Averages!$J95+(1-'Random Numbers'!AP95^0.5)*VLOOKUP($D96,Averages!$H$113:$K$117,3,0),Proj_Rounding)</f>
        <v>2</v>
      </c>
      <c r="U96" s="6">
        <f>ROUND(EXP('Random Numbers'!AQ95)/2.5*Averages!$J95+(1-'Random Numbers'!AQ95^0.5)*VLOOKUP($D96,Averages!$H$113:$K$117,3,0),Proj_Rounding)</f>
        <v>2</v>
      </c>
      <c r="V96" s="6">
        <f>ROUND(EXP('Random Numbers'!AR95)/2.5*Averages!$J95+(1-'Random Numbers'!AR95^0.5)*VLOOKUP($D96,Averages!$H$113:$K$117,3,0),Proj_Rounding)</f>
        <v>2</v>
      </c>
      <c r="W96" s="6">
        <f>ROUND(EXP('Random Numbers'!AS95)/2.5*Averages!$J95+(1-'Random Numbers'!AS95^0.5)*VLOOKUP($D96,Averages!$H$113:$K$117,3,0),Proj_Rounding)</f>
        <v>1</v>
      </c>
      <c r="X96" s="6">
        <f>ROUND(EXP('Random Numbers'!AT95)/2.5*Averages!$J95+(1-'Random Numbers'!AT95^0.5)*VLOOKUP($D96,Averages!$H$113:$K$117,3,0),Proj_Rounding)</f>
        <v>2</v>
      </c>
      <c r="Y96" s="6">
        <f>ROUND(EXP('Random Numbers'!AU95)/2.5*Averages!$J95+(1-'Random Numbers'!AU95^0.5)*VLOOKUP($D96,Averages!$H$113:$K$117,3,0),Proj_Rounding)</f>
        <v>1</v>
      </c>
      <c r="Z96" s="6">
        <f>ROUND(EXP('Random Numbers'!AV95)/2.5*Averages!$J95+(1-'Random Numbers'!AV95^0.5)*VLOOKUP($D96,Averages!$H$113:$K$117,3,0),Proj_Rounding)</f>
        <v>1</v>
      </c>
      <c r="AA96" s="6">
        <f>ROUND(EXP('Random Numbers'!AW95)/2.5*Averages!$J95+(1-'Random Numbers'!AW95^0.5)*VLOOKUP($D96,Averages!$H$113:$K$117,3,0),Proj_Rounding)</f>
        <v>2</v>
      </c>
      <c r="AB96" s="6">
        <f>ROUND(EXP('Random Numbers'!AX95)/2.5*Averages!$J95+(1-'Random Numbers'!AX95^0.5)*VLOOKUP($D96,Averages!$H$113:$K$117,3,0),Proj_Rounding)</f>
        <v>2</v>
      </c>
      <c r="AC96" s="49">
        <f>ROUND(EXP('Random Numbers'!AY95)/2.5*Averages!$J95+(1-'Random Numbers'!AY95^0.5)*VLOOKUP($D96,Averages!$H$113:$K$117,3,0),Proj_Rounding)</f>
        <v>2</v>
      </c>
      <c r="AD96" s="69">
        <f t="shared" si="1"/>
        <v>39</v>
      </c>
    </row>
    <row r="97" spans="2:30" ht="15" customHeight="1" x14ac:dyDescent="0.35">
      <c r="B97" s="32" t="s">
        <v>30</v>
      </c>
      <c r="C97" s="51" t="s">
        <v>125</v>
      </c>
      <c r="D97" s="6" t="s">
        <v>9</v>
      </c>
      <c r="E97" s="6">
        <f>ROUND(EXP('Random Numbers'!AA96)/2.5*Averages!$J96+(1-'Random Numbers'!AA96^0.5)*VLOOKUP($D97,Averages!$H$113:$K$117,3,0),Proj_Rounding)</f>
        <v>0</v>
      </c>
      <c r="F97" s="6">
        <f>ROUND(EXP('Random Numbers'!AB96)/2.5*Averages!$J96+(1-'Random Numbers'!AB96^0.5)*VLOOKUP($D97,Averages!$H$113:$K$117,3,0),Proj_Rounding)</f>
        <v>0</v>
      </c>
      <c r="G97" s="6">
        <f>ROUND(EXP('Random Numbers'!AC96)/2.5*Averages!$J96+(1-'Random Numbers'!AC96^0.5)*VLOOKUP($D97,Averages!$H$113:$K$117,3,0),Proj_Rounding)</f>
        <v>0</v>
      </c>
      <c r="H97" s="6">
        <f>ROUND(EXP('Random Numbers'!AD96)/2.5*Averages!$J96+(1-'Random Numbers'!AD96^0.5)*VLOOKUP($D97,Averages!$H$113:$K$117,3,0),Proj_Rounding)</f>
        <v>0</v>
      </c>
      <c r="I97" s="6">
        <f>ROUND(EXP('Random Numbers'!AE96)/2.5*Averages!$J96+(1-'Random Numbers'!AE96^0.5)*VLOOKUP($D97,Averages!$H$113:$K$117,3,0),Proj_Rounding)</f>
        <v>0</v>
      </c>
      <c r="J97" s="6">
        <f>ROUND(EXP('Random Numbers'!AF96)/2.5*Averages!$J96+(1-'Random Numbers'!AF96^0.5)*VLOOKUP($D97,Averages!$H$113:$K$117,3,0),Proj_Rounding)</f>
        <v>0</v>
      </c>
      <c r="K97" s="6">
        <f>ROUND(EXP('Random Numbers'!AG96)/2.5*Averages!$J96+(1-'Random Numbers'!AG96^0.5)*VLOOKUP($D97,Averages!$H$113:$K$117,3,0),Proj_Rounding)</f>
        <v>0</v>
      </c>
      <c r="L97" s="6">
        <f>ROUND(EXP('Random Numbers'!AH96)/2.5*Averages!$J96+(1-'Random Numbers'!AH96^0.5)*VLOOKUP($D97,Averages!$H$113:$K$117,3,0),Proj_Rounding)</f>
        <v>0</v>
      </c>
      <c r="M97" s="6">
        <f>ROUND(EXP('Random Numbers'!AI96)/2.5*Averages!$J96+(1-'Random Numbers'!AI96^0.5)*VLOOKUP($D97,Averages!$H$113:$K$117,3,0),Proj_Rounding)</f>
        <v>0</v>
      </c>
      <c r="N97" s="6">
        <f>ROUND(EXP('Random Numbers'!AJ96)/2.5*Averages!$J96+(1-'Random Numbers'!AJ96^0.5)*VLOOKUP($D97,Averages!$H$113:$K$117,3,0),Proj_Rounding)</f>
        <v>0</v>
      </c>
      <c r="O97" s="6">
        <f>ROUND(EXP('Random Numbers'!AK96)/2.5*Averages!$J96+(1-'Random Numbers'!AK96^0.5)*VLOOKUP($D97,Averages!$H$113:$K$117,3,0),Proj_Rounding)</f>
        <v>0</v>
      </c>
      <c r="P97" s="6">
        <f>ROUND(EXP('Random Numbers'!AL96)/2.5*Averages!$J96+(1-'Random Numbers'!AL96^0.5)*VLOOKUP($D97,Averages!$H$113:$K$117,3,0),Proj_Rounding)</f>
        <v>0</v>
      </c>
      <c r="Q97" s="6">
        <f>ROUND(EXP('Random Numbers'!AM96)/2.5*Averages!$J96+(1-'Random Numbers'!AM96^0.5)*VLOOKUP($D97,Averages!$H$113:$K$117,3,0),Proj_Rounding)</f>
        <v>0</v>
      </c>
      <c r="R97" s="6">
        <f>ROUND(EXP('Random Numbers'!AN96)/2.5*Averages!$J96+(1-'Random Numbers'!AN96^0.5)*VLOOKUP($D97,Averages!$H$113:$K$117,3,0),Proj_Rounding)</f>
        <v>0</v>
      </c>
      <c r="S97" s="6">
        <f>ROUND(EXP('Random Numbers'!AO96)/2.5*Averages!$J96+(1-'Random Numbers'!AO96^0.5)*VLOOKUP($D97,Averages!$H$113:$K$117,3,0),Proj_Rounding)</f>
        <v>0</v>
      </c>
      <c r="T97" s="6">
        <f>ROUND(EXP('Random Numbers'!AP96)/2.5*Averages!$J96+(1-'Random Numbers'!AP96^0.5)*VLOOKUP($D97,Averages!$H$113:$K$117,3,0),Proj_Rounding)</f>
        <v>0</v>
      </c>
      <c r="U97" s="6">
        <f>ROUND(EXP('Random Numbers'!AQ96)/2.5*Averages!$J96+(1-'Random Numbers'!AQ96^0.5)*VLOOKUP($D97,Averages!$H$113:$K$117,3,0),Proj_Rounding)</f>
        <v>0</v>
      </c>
      <c r="V97" s="6">
        <f>ROUND(EXP('Random Numbers'!AR96)/2.5*Averages!$J96+(1-'Random Numbers'!AR96^0.5)*VLOOKUP($D97,Averages!$H$113:$K$117,3,0),Proj_Rounding)</f>
        <v>0</v>
      </c>
      <c r="W97" s="6">
        <f>ROUND(EXP('Random Numbers'!AS96)/2.5*Averages!$J96+(1-'Random Numbers'!AS96^0.5)*VLOOKUP($D97,Averages!$H$113:$K$117,3,0),Proj_Rounding)</f>
        <v>0</v>
      </c>
      <c r="X97" s="6">
        <f>ROUND(EXP('Random Numbers'!AT96)/2.5*Averages!$J96+(1-'Random Numbers'!AT96^0.5)*VLOOKUP($D97,Averages!$H$113:$K$117,3,0),Proj_Rounding)</f>
        <v>0</v>
      </c>
      <c r="Y97" s="6">
        <f>ROUND(EXP('Random Numbers'!AU96)/2.5*Averages!$J96+(1-'Random Numbers'!AU96^0.5)*VLOOKUP($D97,Averages!$H$113:$K$117,3,0),Proj_Rounding)</f>
        <v>0</v>
      </c>
      <c r="Z97" s="6">
        <f>ROUND(EXP('Random Numbers'!AV96)/2.5*Averages!$J96+(1-'Random Numbers'!AV96^0.5)*VLOOKUP($D97,Averages!$H$113:$K$117,3,0),Proj_Rounding)</f>
        <v>0</v>
      </c>
      <c r="AA97" s="6">
        <f>ROUND(EXP('Random Numbers'!AW96)/2.5*Averages!$J96+(1-'Random Numbers'!AW96^0.5)*VLOOKUP($D97,Averages!$H$113:$K$117,3,0),Proj_Rounding)</f>
        <v>0</v>
      </c>
      <c r="AB97" s="6">
        <f>ROUND(EXP('Random Numbers'!AX96)/2.5*Averages!$J96+(1-'Random Numbers'!AX96^0.5)*VLOOKUP($D97,Averages!$H$113:$K$117,3,0),Proj_Rounding)</f>
        <v>0</v>
      </c>
      <c r="AC97" s="49">
        <f>ROUND(EXP('Random Numbers'!AY96)/2.5*Averages!$J96+(1-'Random Numbers'!AY96^0.5)*VLOOKUP($D97,Averages!$H$113:$K$117,3,0),Proj_Rounding)</f>
        <v>0</v>
      </c>
      <c r="AD97" s="69">
        <f t="shared" si="1"/>
        <v>0</v>
      </c>
    </row>
    <row r="98" spans="2:30" ht="15" customHeight="1" x14ac:dyDescent="0.35">
      <c r="B98" s="32" t="s">
        <v>30</v>
      </c>
      <c r="C98" s="51" t="s">
        <v>126</v>
      </c>
      <c r="D98" s="6" t="s">
        <v>9</v>
      </c>
      <c r="E98" s="6">
        <f>ROUND(EXP('Random Numbers'!AA97)/2.5*Averages!$J97+(1-'Random Numbers'!AA97^0.5)*VLOOKUP($D98,Averages!$H$113:$K$117,3,0),Proj_Rounding)</f>
        <v>0</v>
      </c>
      <c r="F98" s="6">
        <f>ROUND(EXP('Random Numbers'!AB97)/2.5*Averages!$J97+(1-'Random Numbers'!AB97^0.5)*VLOOKUP($D98,Averages!$H$113:$K$117,3,0),Proj_Rounding)</f>
        <v>0</v>
      </c>
      <c r="G98" s="6">
        <f>ROUND(EXP('Random Numbers'!AC97)/2.5*Averages!$J97+(1-'Random Numbers'!AC97^0.5)*VLOOKUP($D98,Averages!$H$113:$K$117,3,0),Proj_Rounding)</f>
        <v>0</v>
      </c>
      <c r="H98" s="6">
        <f>ROUND(EXP('Random Numbers'!AD97)/2.5*Averages!$J97+(1-'Random Numbers'!AD97^0.5)*VLOOKUP($D98,Averages!$H$113:$K$117,3,0),Proj_Rounding)</f>
        <v>0</v>
      </c>
      <c r="I98" s="6">
        <f>ROUND(EXP('Random Numbers'!AE97)/2.5*Averages!$J97+(1-'Random Numbers'!AE97^0.5)*VLOOKUP($D98,Averages!$H$113:$K$117,3,0),Proj_Rounding)</f>
        <v>0</v>
      </c>
      <c r="J98" s="6">
        <f>ROUND(EXP('Random Numbers'!AF97)/2.5*Averages!$J97+(1-'Random Numbers'!AF97^0.5)*VLOOKUP($D98,Averages!$H$113:$K$117,3,0),Proj_Rounding)</f>
        <v>0</v>
      </c>
      <c r="K98" s="6">
        <f>ROUND(EXP('Random Numbers'!AG97)/2.5*Averages!$J97+(1-'Random Numbers'!AG97^0.5)*VLOOKUP($D98,Averages!$H$113:$K$117,3,0),Proj_Rounding)</f>
        <v>0</v>
      </c>
      <c r="L98" s="6">
        <f>ROUND(EXP('Random Numbers'!AH97)/2.5*Averages!$J97+(1-'Random Numbers'!AH97^0.5)*VLOOKUP($D98,Averages!$H$113:$K$117,3,0),Proj_Rounding)</f>
        <v>0</v>
      </c>
      <c r="M98" s="6">
        <f>ROUND(EXP('Random Numbers'!AI97)/2.5*Averages!$J97+(1-'Random Numbers'!AI97^0.5)*VLOOKUP($D98,Averages!$H$113:$K$117,3,0),Proj_Rounding)</f>
        <v>0</v>
      </c>
      <c r="N98" s="6">
        <f>ROUND(EXP('Random Numbers'!AJ97)/2.5*Averages!$J97+(1-'Random Numbers'!AJ97^0.5)*VLOOKUP($D98,Averages!$H$113:$K$117,3,0),Proj_Rounding)</f>
        <v>0</v>
      </c>
      <c r="O98" s="6">
        <f>ROUND(EXP('Random Numbers'!AK97)/2.5*Averages!$J97+(1-'Random Numbers'!AK97^0.5)*VLOOKUP($D98,Averages!$H$113:$K$117,3,0),Proj_Rounding)</f>
        <v>0</v>
      </c>
      <c r="P98" s="6">
        <f>ROUND(EXP('Random Numbers'!AL97)/2.5*Averages!$J97+(1-'Random Numbers'!AL97^0.5)*VLOOKUP($D98,Averages!$H$113:$K$117,3,0),Proj_Rounding)</f>
        <v>0</v>
      </c>
      <c r="Q98" s="6">
        <f>ROUND(EXP('Random Numbers'!AM97)/2.5*Averages!$J97+(1-'Random Numbers'!AM97^0.5)*VLOOKUP($D98,Averages!$H$113:$K$117,3,0),Proj_Rounding)</f>
        <v>0</v>
      </c>
      <c r="R98" s="6">
        <f>ROUND(EXP('Random Numbers'!AN97)/2.5*Averages!$J97+(1-'Random Numbers'!AN97^0.5)*VLOOKUP($D98,Averages!$H$113:$K$117,3,0),Proj_Rounding)</f>
        <v>0</v>
      </c>
      <c r="S98" s="6">
        <f>ROUND(EXP('Random Numbers'!AO97)/2.5*Averages!$J97+(1-'Random Numbers'!AO97^0.5)*VLOOKUP($D98,Averages!$H$113:$K$117,3,0),Proj_Rounding)</f>
        <v>0</v>
      </c>
      <c r="T98" s="6">
        <f>ROUND(EXP('Random Numbers'!AP97)/2.5*Averages!$J97+(1-'Random Numbers'!AP97^0.5)*VLOOKUP($D98,Averages!$H$113:$K$117,3,0),Proj_Rounding)</f>
        <v>0</v>
      </c>
      <c r="U98" s="6">
        <f>ROUND(EXP('Random Numbers'!AQ97)/2.5*Averages!$J97+(1-'Random Numbers'!AQ97^0.5)*VLOOKUP($D98,Averages!$H$113:$K$117,3,0),Proj_Rounding)</f>
        <v>0</v>
      </c>
      <c r="V98" s="6">
        <f>ROUND(EXP('Random Numbers'!AR97)/2.5*Averages!$J97+(1-'Random Numbers'!AR97^0.5)*VLOOKUP($D98,Averages!$H$113:$K$117,3,0),Proj_Rounding)</f>
        <v>0</v>
      </c>
      <c r="W98" s="6">
        <f>ROUND(EXP('Random Numbers'!AS97)/2.5*Averages!$J97+(1-'Random Numbers'!AS97^0.5)*VLOOKUP($D98,Averages!$H$113:$K$117,3,0),Proj_Rounding)</f>
        <v>0</v>
      </c>
      <c r="X98" s="6">
        <f>ROUND(EXP('Random Numbers'!AT97)/2.5*Averages!$J97+(1-'Random Numbers'!AT97^0.5)*VLOOKUP($D98,Averages!$H$113:$K$117,3,0),Proj_Rounding)</f>
        <v>0</v>
      </c>
      <c r="Y98" s="6">
        <f>ROUND(EXP('Random Numbers'!AU97)/2.5*Averages!$J97+(1-'Random Numbers'!AU97^0.5)*VLOOKUP($D98,Averages!$H$113:$K$117,3,0),Proj_Rounding)</f>
        <v>0</v>
      </c>
      <c r="Z98" s="6">
        <f>ROUND(EXP('Random Numbers'!AV97)/2.5*Averages!$J97+(1-'Random Numbers'!AV97^0.5)*VLOOKUP($D98,Averages!$H$113:$K$117,3,0),Proj_Rounding)</f>
        <v>0</v>
      </c>
      <c r="AA98" s="6">
        <f>ROUND(EXP('Random Numbers'!AW97)/2.5*Averages!$J97+(1-'Random Numbers'!AW97^0.5)*VLOOKUP($D98,Averages!$H$113:$K$117,3,0),Proj_Rounding)</f>
        <v>0</v>
      </c>
      <c r="AB98" s="6">
        <f>ROUND(EXP('Random Numbers'!AX97)/2.5*Averages!$J97+(1-'Random Numbers'!AX97^0.5)*VLOOKUP($D98,Averages!$H$113:$K$117,3,0),Proj_Rounding)</f>
        <v>0</v>
      </c>
      <c r="AC98" s="49">
        <f>ROUND(EXP('Random Numbers'!AY97)/2.5*Averages!$J97+(1-'Random Numbers'!AY97^0.5)*VLOOKUP($D98,Averages!$H$113:$K$117,3,0),Proj_Rounding)</f>
        <v>0</v>
      </c>
      <c r="AD98" s="69">
        <f t="shared" si="1"/>
        <v>0</v>
      </c>
    </row>
    <row r="99" spans="2:30" ht="15" customHeight="1" x14ac:dyDescent="0.35">
      <c r="B99" s="32" t="s">
        <v>30</v>
      </c>
      <c r="C99" s="51" t="s">
        <v>127</v>
      </c>
      <c r="D99" s="6" t="s">
        <v>9</v>
      </c>
      <c r="E99" s="6">
        <f>ROUND(EXP('Random Numbers'!AA98)/2.5*Averages!$J98+(1-'Random Numbers'!AA98^0.5)*VLOOKUP($D99,Averages!$H$113:$K$117,3,0),Proj_Rounding)</f>
        <v>1</v>
      </c>
      <c r="F99" s="6">
        <f>ROUND(EXP('Random Numbers'!AB98)/2.5*Averages!$J98+(1-'Random Numbers'!AB98^0.5)*VLOOKUP($D99,Averages!$H$113:$K$117,3,0),Proj_Rounding)</f>
        <v>1</v>
      </c>
      <c r="G99" s="6">
        <f>ROUND(EXP('Random Numbers'!AC98)/2.5*Averages!$J98+(1-'Random Numbers'!AC98^0.5)*VLOOKUP($D99,Averages!$H$113:$K$117,3,0),Proj_Rounding)</f>
        <v>1</v>
      </c>
      <c r="H99" s="6">
        <f>ROUND(EXP('Random Numbers'!AD98)/2.5*Averages!$J98+(1-'Random Numbers'!AD98^0.5)*VLOOKUP($D99,Averages!$H$113:$K$117,3,0),Proj_Rounding)</f>
        <v>1</v>
      </c>
      <c r="I99" s="6">
        <f>ROUND(EXP('Random Numbers'!AE98)/2.5*Averages!$J98+(1-'Random Numbers'!AE98^0.5)*VLOOKUP($D99,Averages!$H$113:$K$117,3,0),Proj_Rounding)</f>
        <v>1</v>
      </c>
      <c r="J99" s="6">
        <f>ROUND(EXP('Random Numbers'!AF98)/2.5*Averages!$J98+(1-'Random Numbers'!AF98^0.5)*VLOOKUP($D99,Averages!$H$113:$K$117,3,0),Proj_Rounding)</f>
        <v>1</v>
      </c>
      <c r="K99" s="6">
        <f>ROUND(EXP('Random Numbers'!AG98)/2.5*Averages!$J98+(1-'Random Numbers'!AG98^0.5)*VLOOKUP($D99,Averages!$H$113:$K$117,3,0),Proj_Rounding)</f>
        <v>1</v>
      </c>
      <c r="L99" s="6">
        <f>ROUND(EXP('Random Numbers'!AH98)/2.5*Averages!$J98+(1-'Random Numbers'!AH98^0.5)*VLOOKUP($D99,Averages!$H$113:$K$117,3,0),Proj_Rounding)</f>
        <v>1</v>
      </c>
      <c r="M99" s="6">
        <f>ROUND(EXP('Random Numbers'!AI98)/2.5*Averages!$J98+(1-'Random Numbers'!AI98^0.5)*VLOOKUP($D99,Averages!$H$113:$K$117,3,0),Proj_Rounding)</f>
        <v>1</v>
      </c>
      <c r="N99" s="6">
        <f>ROUND(EXP('Random Numbers'!AJ98)/2.5*Averages!$J98+(1-'Random Numbers'!AJ98^0.5)*VLOOKUP($D99,Averages!$H$113:$K$117,3,0),Proj_Rounding)</f>
        <v>1</v>
      </c>
      <c r="O99" s="6">
        <f>ROUND(EXP('Random Numbers'!AK98)/2.5*Averages!$J98+(1-'Random Numbers'!AK98^0.5)*VLOOKUP($D99,Averages!$H$113:$K$117,3,0),Proj_Rounding)</f>
        <v>1</v>
      </c>
      <c r="P99" s="6">
        <f>ROUND(EXP('Random Numbers'!AL98)/2.5*Averages!$J98+(1-'Random Numbers'!AL98^0.5)*VLOOKUP($D99,Averages!$H$113:$K$117,3,0),Proj_Rounding)</f>
        <v>1</v>
      </c>
      <c r="Q99" s="6">
        <f>ROUND(EXP('Random Numbers'!AM98)/2.5*Averages!$J98+(1-'Random Numbers'!AM98^0.5)*VLOOKUP($D99,Averages!$H$113:$K$117,3,0),Proj_Rounding)</f>
        <v>1</v>
      </c>
      <c r="R99" s="6">
        <f>ROUND(EXP('Random Numbers'!AN98)/2.5*Averages!$J98+(1-'Random Numbers'!AN98^0.5)*VLOOKUP($D99,Averages!$H$113:$K$117,3,0),Proj_Rounding)</f>
        <v>1</v>
      </c>
      <c r="S99" s="6">
        <f>ROUND(EXP('Random Numbers'!AO98)/2.5*Averages!$J98+(1-'Random Numbers'!AO98^0.5)*VLOOKUP($D99,Averages!$H$113:$K$117,3,0),Proj_Rounding)</f>
        <v>1</v>
      </c>
      <c r="T99" s="6">
        <f>ROUND(EXP('Random Numbers'!AP98)/2.5*Averages!$J98+(1-'Random Numbers'!AP98^0.5)*VLOOKUP($D99,Averages!$H$113:$K$117,3,0),Proj_Rounding)</f>
        <v>1</v>
      </c>
      <c r="U99" s="6">
        <f>ROUND(EXP('Random Numbers'!AQ98)/2.5*Averages!$J98+(1-'Random Numbers'!AQ98^0.5)*VLOOKUP($D99,Averages!$H$113:$K$117,3,0),Proj_Rounding)</f>
        <v>1</v>
      </c>
      <c r="V99" s="6">
        <f>ROUND(EXP('Random Numbers'!AR98)/2.5*Averages!$J98+(1-'Random Numbers'!AR98^0.5)*VLOOKUP($D99,Averages!$H$113:$K$117,3,0),Proj_Rounding)</f>
        <v>1</v>
      </c>
      <c r="W99" s="6">
        <f>ROUND(EXP('Random Numbers'!AS98)/2.5*Averages!$J98+(1-'Random Numbers'!AS98^0.5)*VLOOKUP($D99,Averages!$H$113:$K$117,3,0),Proj_Rounding)</f>
        <v>1</v>
      </c>
      <c r="X99" s="6">
        <f>ROUND(EXP('Random Numbers'!AT98)/2.5*Averages!$J98+(1-'Random Numbers'!AT98^0.5)*VLOOKUP($D99,Averages!$H$113:$K$117,3,0),Proj_Rounding)</f>
        <v>1</v>
      </c>
      <c r="Y99" s="6">
        <f>ROUND(EXP('Random Numbers'!AU98)/2.5*Averages!$J98+(1-'Random Numbers'!AU98^0.5)*VLOOKUP($D99,Averages!$H$113:$K$117,3,0),Proj_Rounding)</f>
        <v>1</v>
      </c>
      <c r="Z99" s="6">
        <f>ROUND(EXP('Random Numbers'!AV98)/2.5*Averages!$J98+(1-'Random Numbers'!AV98^0.5)*VLOOKUP($D99,Averages!$H$113:$K$117,3,0),Proj_Rounding)</f>
        <v>1</v>
      </c>
      <c r="AA99" s="6">
        <f>ROUND(EXP('Random Numbers'!AW98)/2.5*Averages!$J98+(1-'Random Numbers'!AW98^0.5)*VLOOKUP($D99,Averages!$H$113:$K$117,3,0),Proj_Rounding)</f>
        <v>1</v>
      </c>
      <c r="AB99" s="6">
        <f>ROUND(EXP('Random Numbers'!AX98)/2.5*Averages!$J98+(1-'Random Numbers'!AX98^0.5)*VLOOKUP($D99,Averages!$H$113:$K$117,3,0),Proj_Rounding)</f>
        <v>1</v>
      </c>
      <c r="AC99" s="49">
        <f>ROUND(EXP('Random Numbers'!AY98)/2.5*Averages!$J98+(1-'Random Numbers'!AY98^0.5)*VLOOKUP($D99,Averages!$H$113:$K$117,3,0),Proj_Rounding)</f>
        <v>1</v>
      </c>
      <c r="AD99" s="69">
        <f t="shared" si="1"/>
        <v>25</v>
      </c>
    </row>
    <row r="100" spans="2:30" ht="15" customHeight="1" x14ac:dyDescent="0.35">
      <c r="B100" s="32" t="s">
        <v>30</v>
      </c>
      <c r="C100" s="51" t="s">
        <v>128</v>
      </c>
      <c r="D100" s="6" t="s">
        <v>10</v>
      </c>
      <c r="E100" s="6">
        <f>ROUND(EXP('Random Numbers'!AA99)/2.5*Averages!$J99+(1-'Random Numbers'!AA99^0.5)*VLOOKUP($D100,Averages!$H$113:$K$117,3,0),Proj_Rounding)</f>
        <v>1</v>
      </c>
      <c r="F100" s="6">
        <f>ROUND(EXP('Random Numbers'!AB99)/2.5*Averages!$J99+(1-'Random Numbers'!AB99^0.5)*VLOOKUP($D100,Averages!$H$113:$K$117,3,0),Proj_Rounding)</f>
        <v>2</v>
      </c>
      <c r="G100" s="6">
        <f>ROUND(EXP('Random Numbers'!AC99)/2.5*Averages!$J99+(1-'Random Numbers'!AC99^0.5)*VLOOKUP($D100,Averages!$H$113:$K$117,3,0),Proj_Rounding)</f>
        <v>1</v>
      </c>
      <c r="H100" s="6">
        <f>ROUND(EXP('Random Numbers'!AD99)/2.5*Averages!$J99+(1-'Random Numbers'!AD99^0.5)*VLOOKUP($D100,Averages!$H$113:$K$117,3,0),Proj_Rounding)</f>
        <v>1</v>
      </c>
      <c r="I100" s="6">
        <f>ROUND(EXP('Random Numbers'!AE99)/2.5*Averages!$J99+(1-'Random Numbers'!AE99^0.5)*VLOOKUP($D100,Averages!$H$113:$K$117,3,0),Proj_Rounding)</f>
        <v>1</v>
      </c>
      <c r="J100" s="6">
        <f>ROUND(EXP('Random Numbers'!AF99)/2.5*Averages!$J99+(1-'Random Numbers'!AF99^0.5)*VLOOKUP($D100,Averages!$H$113:$K$117,3,0),Proj_Rounding)</f>
        <v>2</v>
      </c>
      <c r="K100" s="6">
        <f>ROUND(EXP('Random Numbers'!AG99)/2.5*Averages!$J99+(1-'Random Numbers'!AG99^0.5)*VLOOKUP($D100,Averages!$H$113:$K$117,3,0),Proj_Rounding)</f>
        <v>1</v>
      </c>
      <c r="L100" s="6">
        <f>ROUND(EXP('Random Numbers'!AH99)/2.5*Averages!$J99+(1-'Random Numbers'!AH99^0.5)*VLOOKUP($D100,Averages!$H$113:$K$117,3,0),Proj_Rounding)</f>
        <v>1</v>
      </c>
      <c r="M100" s="6">
        <f>ROUND(EXP('Random Numbers'!AI99)/2.5*Averages!$J99+(1-'Random Numbers'!AI99^0.5)*VLOOKUP($D100,Averages!$H$113:$K$117,3,0),Proj_Rounding)</f>
        <v>2</v>
      </c>
      <c r="N100" s="6">
        <f>ROUND(EXP('Random Numbers'!AJ99)/2.5*Averages!$J99+(1-'Random Numbers'!AJ99^0.5)*VLOOKUP($D100,Averages!$H$113:$K$117,3,0),Proj_Rounding)</f>
        <v>1</v>
      </c>
      <c r="O100" s="6">
        <f>ROUND(EXP('Random Numbers'!AK99)/2.5*Averages!$J99+(1-'Random Numbers'!AK99^0.5)*VLOOKUP($D100,Averages!$H$113:$K$117,3,0),Proj_Rounding)</f>
        <v>1</v>
      </c>
      <c r="P100" s="6">
        <f>ROUND(EXP('Random Numbers'!AL99)/2.5*Averages!$J99+(1-'Random Numbers'!AL99^0.5)*VLOOKUP($D100,Averages!$H$113:$K$117,3,0),Proj_Rounding)</f>
        <v>1</v>
      </c>
      <c r="Q100" s="6">
        <f>ROUND(EXP('Random Numbers'!AM99)/2.5*Averages!$J99+(1-'Random Numbers'!AM99^0.5)*VLOOKUP($D100,Averages!$H$113:$K$117,3,0),Proj_Rounding)</f>
        <v>1</v>
      </c>
      <c r="R100" s="6">
        <f>ROUND(EXP('Random Numbers'!AN99)/2.5*Averages!$J99+(1-'Random Numbers'!AN99^0.5)*VLOOKUP($D100,Averages!$H$113:$K$117,3,0),Proj_Rounding)</f>
        <v>1</v>
      </c>
      <c r="S100" s="6">
        <f>ROUND(EXP('Random Numbers'!AO99)/2.5*Averages!$J99+(1-'Random Numbers'!AO99^0.5)*VLOOKUP($D100,Averages!$H$113:$K$117,3,0),Proj_Rounding)</f>
        <v>1</v>
      </c>
      <c r="T100" s="6">
        <f>ROUND(EXP('Random Numbers'!AP99)/2.5*Averages!$J99+(1-'Random Numbers'!AP99^0.5)*VLOOKUP($D100,Averages!$H$113:$K$117,3,0),Proj_Rounding)</f>
        <v>1</v>
      </c>
      <c r="U100" s="6">
        <f>ROUND(EXP('Random Numbers'!AQ99)/2.5*Averages!$J99+(1-'Random Numbers'!AQ99^0.5)*VLOOKUP($D100,Averages!$H$113:$K$117,3,0),Proj_Rounding)</f>
        <v>1</v>
      </c>
      <c r="V100" s="6">
        <f>ROUND(EXP('Random Numbers'!AR99)/2.5*Averages!$J99+(1-'Random Numbers'!AR99^0.5)*VLOOKUP($D100,Averages!$H$113:$K$117,3,0),Proj_Rounding)</f>
        <v>1</v>
      </c>
      <c r="W100" s="6">
        <f>ROUND(EXP('Random Numbers'!AS99)/2.5*Averages!$J99+(1-'Random Numbers'!AS99^0.5)*VLOOKUP($D100,Averages!$H$113:$K$117,3,0),Proj_Rounding)</f>
        <v>1</v>
      </c>
      <c r="X100" s="6">
        <f>ROUND(EXP('Random Numbers'!AT99)/2.5*Averages!$J99+(1-'Random Numbers'!AT99^0.5)*VLOOKUP($D100,Averages!$H$113:$K$117,3,0),Proj_Rounding)</f>
        <v>1</v>
      </c>
      <c r="Y100" s="6">
        <f>ROUND(EXP('Random Numbers'!AU99)/2.5*Averages!$J99+(1-'Random Numbers'!AU99^0.5)*VLOOKUP($D100,Averages!$H$113:$K$117,3,0),Proj_Rounding)</f>
        <v>1</v>
      </c>
      <c r="Z100" s="6">
        <f>ROUND(EXP('Random Numbers'!AV99)/2.5*Averages!$J99+(1-'Random Numbers'!AV99^0.5)*VLOOKUP($D100,Averages!$H$113:$K$117,3,0),Proj_Rounding)</f>
        <v>2</v>
      </c>
      <c r="AA100" s="6">
        <f>ROUND(EXP('Random Numbers'!AW99)/2.5*Averages!$J99+(1-'Random Numbers'!AW99^0.5)*VLOOKUP($D100,Averages!$H$113:$K$117,3,0),Proj_Rounding)</f>
        <v>1</v>
      </c>
      <c r="AB100" s="6">
        <f>ROUND(EXP('Random Numbers'!AX99)/2.5*Averages!$J99+(1-'Random Numbers'!AX99^0.5)*VLOOKUP($D100,Averages!$H$113:$K$117,3,0),Proj_Rounding)</f>
        <v>1</v>
      </c>
      <c r="AC100" s="49">
        <f>ROUND(EXP('Random Numbers'!AY99)/2.5*Averages!$J99+(1-'Random Numbers'!AY99^0.5)*VLOOKUP($D100,Averages!$H$113:$K$117,3,0),Proj_Rounding)</f>
        <v>1</v>
      </c>
      <c r="AD100" s="69">
        <f t="shared" si="1"/>
        <v>29</v>
      </c>
    </row>
    <row r="101" spans="2:30" ht="15" customHeight="1" x14ac:dyDescent="0.35">
      <c r="B101" s="32" t="s">
        <v>30</v>
      </c>
      <c r="C101" s="51" t="s">
        <v>129</v>
      </c>
      <c r="D101" s="6" t="s">
        <v>11</v>
      </c>
      <c r="E101" s="6">
        <f>ROUND(EXP('Random Numbers'!AA100)/2.5*Averages!$J100+(1-'Random Numbers'!AA100^0.5)*VLOOKUP($D101,Averages!$H$113:$K$117,3,0),Proj_Rounding)</f>
        <v>0</v>
      </c>
      <c r="F101" s="6">
        <f>ROUND(EXP('Random Numbers'!AB100)/2.5*Averages!$J100+(1-'Random Numbers'!AB100^0.5)*VLOOKUP($D101,Averages!$H$113:$K$117,3,0),Proj_Rounding)</f>
        <v>0</v>
      </c>
      <c r="G101" s="6">
        <f>ROUND(EXP('Random Numbers'!AC100)/2.5*Averages!$J100+(1-'Random Numbers'!AC100^0.5)*VLOOKUP($D101,Averages!$H$113:$K$117,3,0),Proj_Rounding)</f>
        <v>0</v>
      </c>
      <c r="H101" s="6">
        <f>ROUND(EXP('Random Numbers'!AD100)/2.5*Averages!$J100+(1-'Random Numbers'!AD100^0.5)*VLOOKUP($D101,Averages!$H$113:$K$117,3,0),Proj_Rounding)</f>
        <v>0</v>
      </c>
      <c r="I101" s="6">
        <f>ROUND(EXP('Random Numbers'!AE100)/2.5*Averages!$J100+(1-'Random Numbers'!AE100^0.5)*VLOOKUP($D101,Averages!$H$113:$K$117,3,0),Proj_Rounding)</f>
        <v>0</v>
      </c>
      <c r="J101" s="6">
        <f>ROUND(EXP('Random Numbers'!AF100)/2.5*Averages!$J100+(1-'Random Numbers'!AF100^0.5)*VLOOKUP($D101,Averages!$H$113:$K$117,3,0),Proj_Rounding)</f>
        <v>0</v>
      </c>
      <c r="K101" s="6">
        <f>ROUND(EXP('Random Numbers'!AG100)/2.5*Averages!$J100+(1-'Random Numbers'!AG100^0.5)*VLOOKUP($D101,Averages!$H$113:$K$117,3,0),Proj_Rounding)</f>
        <v>0</v>
      </c>
      <c r="L101" s="6">
        <f>ROUND(EXP('Random Numbers'!AH100)/2.5*Averages!$J100+(1-'Random Numbers'!AH100^0.5)*VLOOKUP($D101,Averages!$H$113:$K$117,3,0),Proj_Rounding)</f>
        <v>0</v>
      </c>
      <c r="M101" s="6">
        <f>ROUND(EXP('Random Numbers'!AI100)/2.5*Averages!$J100+(1-'Random Numbers'!AI100^0.5)*VLOOKUP($D101,Averages!$H$113:$K$117,3,0),Proj_Rounding)</f>
        <v>0</v>
      </c>
      <c r="N101" s="6">
        <f>ROUND(EXP('Random Numbers'!AJ100)/2.5*Averages!$J100+(1-'Random Numbers'!AJ100^0.5)*VLOOKUP($D101,Averages!$H$113:$K$117,3,0),Proj_Rounding)</f>
        <v>0</v>
      </c>
      <c r="O101" s="6">
        <f>ROUND(EXP('Random Numbers'!AK100)/2.5*Averages!$J100+(1-'Random Numbers'!AK100^0.5)*VLOOKUP($D101,Averages!$H$113:$K$117,3,0),Proj_Rounding)</f>
        <v>0</v>
      </c>
      <c r="P101" s="6">
        <f>ROUND(EXP('Random Numbers'!AL100)/2.5*Averages!$J100+(1-'Random Numbers'!AL100^0.5)*VLOOKUP($D101,Averages!$H$113:$K$117,3,0),Proj_Rounding)</f>
        <v>0</v>
      </c>
      <c r="Q101" s="6">
        <f>ROUND(EXP('Random Numbers'!AM100)/2.5*Averages!$J100+(1-'Random Numbers'!AM100^0.5)*VLOOKUP($D101,Averages!$H$113:$K$117,3,0),Proj_Rounding)</f>
        <v>0</v>
      </c>
      <c r="R101" s="6">
        <f>ROUND(EXP('Random Numbers'!AN100)/2.5*Averages!$J100+(1-'Random Numbers'!AN100^0.5)*VLOOKUP($D101,Averages!$H$113:$K$117,3,0),Proj_Rounding)</f>
        <v>0</v>
      </c>
      <c r="S101" s="6">
        <f>ROUND(EXP('Random Numbers'!AO100)/2.5*Averages!$J100+(1-'Random Numbers'!AO100^0.5)*VLOOKUP($D101,Averages!$H$113:$K$117,3,0),Proj_Rounding)</f>
        <v>0</v>
      </c>
      <c r="T101" s="6">
        <f>ROUND(EXP('Random Numbers'!AP100)/2.5*Averages!$J100+(1-'Random Numbers'!AP100^0.5)*VLOOKUP($D101,Averages!$H$113:$K$117,3,0),Proj_Rounding)</f>
        <v>0</v>
      </c>
      <c r="U101" s="6">
        <f>ROUND(EXP('Random Numbers'!AQ100)/2.5*Averages!$J100+(1-'Random Numbers'!AQ100^0.5)*VLOOKUP($D101,Averages!$H$113:$K$117,3,0),Proj_Rounding)</f>
        <v>0</v>
      </c>
      <c r="V101" s="6">
        <f>ROUND(EXP('Random Numbers'!AR100)/2.5*Averages!$J100+(1-'Random Numbers'!AR100^0.5)*VLOOKUP($D101,Averages!$H$113:$K$117,3,0),Proj_Rounding)</f>
        <v>0</v>
      </c>
      <c r="W101" s="6">
        <f>ROUND(EXP('Random Numbers'!AS100)/2.5*Averages!$J100+(1-'Random Numbers'!AS100^0.5)*VLOOKUP($D101,Averages!$H$113:$K$117,3,0),Proj_Rounding)</f>
        <v>0</v>
      </c>
      <c r="X101" s="6">
        <f>ROUND(EXP('Random Numbers'!AT100)/2.5*Averages!$J100+(1-'Random Numbers'!AT100^0.5)*VLOOKUP($D101,Averages!$H$113:$K$117,3,0),Proj_Rounding)</f>
        <v>0</v>
      </c>
      <c r="Y101" s="6">
        <f>ROUND(EXP('Random Numbers'!AU100)/2.5*Averages!$J100+(1-'Random Numbers'!AU100^0.5)*VLOOKUP($D101,Averages!$H$113:$K$117,3,0),Proj_Rounding)</f>
        <v>0</v>
      </c>
      <c r="Z101" s="6">
        <f>ROUND(EXP('Random Numbers'!AV100)/2.5*Averages!$J100+(1-'Random Numbers'!AV100^0.5)*VLOOKUP($D101,Averages!$H$113:$K$117,3,0),Proj_Rounding)</f>
        <v>0</v>
      </c>
      <c r="AA101" s="6">
        <f>ROUND(EXP('Random Numbers'!AW100)/2.5*Averages!$J100+(1-'Random Numbers'!AW100^0.5)*VLOOKUP($D101,Averages!$H$113:$K$117,3,0),Proj_Rounding)</f>
        <v>0</v>
      </c>
      <c r="AB101" s="6">
        <f>ROUND(EXP('Random Numbers'!AX100)/2.5*Averages!$J100+(1-'Random Numbers'!AX100^0.5)*VLOOKUP($D101,Averages!$H$113:$K$117,3,0),Proj_Rounding)</f>
        <v>0</v>
      </c>
      <c r="AC101" s="49">
        <f>ROUND(EXP('Random Numbers'!AY100)/2.5*Averages!$J100+(1-'Random Numbers'!AY100^0.5)*VLOOKUP($D101,Averages!$H$113:$K$117,3,0),Proj_Rounding)</f>
        <v>0</v>
      </c>
      <c r="AD101" s="69">
        <f t="shared" si="1"/>
        <v>0</v>
      </c>
    </row>
    <row r="102" spans="2:30" ht="15" customHeight="1" x14ac:dyDescent="0.35">
      <c r="B102" s="32" t="s">
        <v>30</v>
      </c>
      <c r="C102" s="51" t="s">
        <v>130</v>
      </c>
      <c r="D102" s="6" t="s">
        <v>11</v>
      </c>
      <c r="E102" s="6">
        <f>ROUND(EXP('Random Numbers'!AA101)/2.5*Averages!$J101+(1-'Random Numbers'!AA101^0.5)*VLOOKUP($D102,Averages!$H$113:$K$117,3,0),Proj_Rounding)</f>
        <v>0</v>
      </c>
      <c r="F102" s="6">
        <f>ROUND(EXP('Random Numbers'!AB101)/2.5*Averages!$J101+(1-'Random Numbers'!AB101^0.5)*VLOOKUP($D102,Averages!$H$113:$K$117,3,0),Proj_Rounding)</f>
        <v>0</v>
      </c>
      <c r="G102" s="6">
        <f>ROUND(EXP('Random Numbers'!AC101)/2.5*Averages!$J101+(1-'Random Numbers'!AC101^0.5)*VLOOKUP($D102,Averages!$H$113:$K$117,3,0),Proj_Rounding)</f>
        <v>0</v>
      </c>
      <c r="H102" s="6">
        <f>ROUND(EXP('Random Numbers'!AD101)/2.5*Averages!$J101+(1-'Random Numbers'!AD101^0.5)*VLOOKUP($D102,Averages!$H$113:$K$117,3,0),Proj_Rounding)</f>
        <v>0</v>
      </c>
      <c r="I102" s="6">
        <f>ROUND(EXP('Random Numbers'!AE101)/2.5*Averages!$J101+(1-'Random Numbers'!AE101^0.5)*VLOOKUP($D102,Averages!$H$113:$K$117,3,0),Proj_Rounding)</f>
        <v>0</v>
      </c>
      <c r="J102" s="6">
        <f>ROUND(EXP('Random Numbers'!AF101)/2.5*Averages!$J101+(1-'Random Numbers'!AF101^0.5)*VLOOKUP($D102,Averages!$H$113:$K$117,3,0),Proj_Rounding)</f>
        <v>0</v>
      </c>
      <c r="K102" s="6">
        <f>ROUND(EXP('Random Numbers'!AG101)/2.5*Averages!$J101+(1-'Random Numbers'!AG101^0.5)*VLOOKUP($D102,Averages!$H$113:$K$117,3,0),Proj_Rounding)</f>
        <v>0</v>
      </c>
      <c r="L102" s="6">
        <f>ROUND(EXP('Random Numbers'!AH101)/2.5*Averages!$J101+(1-'Random Numbers'!AH101^0.5)*VLOOKUP($D102,Averages!$H$113:$K$117,3,0),Proj_Rounding)</f>
        <v>0</v>
      </c>
      <c r="M102" s="6">
        <f>ROUND(EXP('Random Numbers'!AI101)/2.5*Averages!$J101+(1-'Random Numbers'!AI101^0.5)*VLOOKUP($D102,Averages!$H$113:$K$117,3,0),Proj_Rounding)</f>
        <v>0</v>
      </c>
      <c r="N102" s="6">
        <f>ROUND(EXP('Random Numbers'!AJ101)/2.5*Averages!$J101+(1-'Random Numbers'!AJ101^0.5)*VLOOKUP($D102,Averages!$H$113:$K$117,3,0),Proj_Rounding)</f>
        <v>0</v>
      </c>
      <c r="O102" s="6">
        <f>ROUND(EXP('Random Numbers'!AK101)/2.5*Averages!$J101+(1-'Random Numbers'!AK101^0.5)*VLOOKUP($D102,Averages!$H$113:$K$117,3,0),Proj_Rounding)</f>
        <v>0</v>
      </c>
      <c r="P102" s="6">
        <f>ROUND(EXP('Random Numbers'!AL101)/2.5*Averages!$J101+(1-'Random Numbers'!AL101^0.5)*VLOOKUP($D102,Averages!$H$113:$K$117,3,0),Proj_Rounding)</f>
        <v>0</v>
      </c>
      <c r="Q102" s="6">
        <f>ROUND(EXP('Random Numbers'!AM101)/2.5*Averages!$J101+(1-'Random Numbers'!AM101^0.5)*VLOOKUP($D102,Averages!$H$113:$K$117,3,0),Proj_Rounding)</f>
        <v>0</v>
      </c>
      <c r="R102" s="6">
        <f>ROUND(EXP('Random Numbers'!AN101)/2.5*Averages!$J101+(1-'Random Numbers'!AN101^0.5)*VLOOKUP($D102,Averages!$H$113:$K$117,3,0),Proj_Rounding)</f>
        <v>0</v>
      </c>
      <c r="S102" s="6">
        <f>ROUND(EXP('Random Numbers'!AO101)/2.5*Averages!$J101+(1-'Random Numbers'!AO101^0.5)*VLOOKUP($D102,Averages!$H$113:$K$117,3,0),Proj_Rounding)</f>
        <v>0</v>
      </c>
      <c r="T102" s="6">
        <f>ROUND(EXP('Random Numbers'!AP101)/2.5*Averages!$J101+(1-'Random Numbers'!AP101^0.5)*VLOOKUP($D102,Averages!$H$113:$K$117,3,0),Proj_Rounding)</f>
        <v>0</v>
      </c>
      <c r="U102" s="6">
        <f>ROUND(EXP('Random Numbers'!AQ101)/2.5*Averages!$J101+(1-'Random Numbers'!AQ101^0.5)*VLOOKUP($D102,Averages!$H$113:$K$117,3,0),Proj_Rounding)</f>
        <v>0</v>
      </c>
      <c r="V102" s="6">
        <f>ROUND(EXP('Random Numbers'!AR101)/2.5*Averages!$J101+(1-'Random Numbers'!AR101^0.5)*VLOOKUP($D102,Averages!$H$113:$K$117,3,0),Proj_Rounding)</f>
        <v>0</v>
      </c>
      <c r="W102" s="6">
        <f>ROUND(EXP('Random Numbers'!AS101)/2.5*Averages!$J101+(1-'Random Numbers'!AS101^0.5)*VLOOKUP($D102,Averages!$H$113:$K$117,3,0),Proj_Rounding)</f>
        <v>0</v>
      </c>
      <c r="X102" s="6">
        <f>ROUND(EXP('Random Numbers'!AT101)/2.5*Averages!$J101+(1-'Random Numbers'!AT101^0.5)*VLOOKUP($D102,Averages!$H$113:$K$117,3,0),Proj_Rounding)</f>
        <v>0</v>
      </c>
      <c r="Y102" s="6">
        <f>ROUND(EXP('Random Numbers'!AU101)/2.5*Averages!$J101+(1-'Random Numbers'!AU101^0.5)*VLOOKUP($D102,Averages!$H$113:$K$117,3,0),Proj_Rounding)</f>
        <v>0</v>
      </c>
      <c r="Z102" s="6">
        <f>ROUND(EXP('Random Numbers'!AV101)/2.5*Averages!$J101+(1-'Random Numbers'!AV101^0.5)*VLOOKUP($D102,Averages!$H$113:$K$117,3,0),Proj_Rounding)</f>
        <v>0</v>
      </c>
      <c r="AA102" s="6">
        <f>ROUND(EXP('Random Numbers'!AW101)/2.5*Averages!$J101+(1-'Random Numbers'!AW101^0.5)*VLOOKUP($D102,Averages!$H$113:$K$117,3,0),Proj_Rounding)</f>
        <v>0</v>
      </c>
      <c r="AB102" s="6">
        <f>ROUND(EXP('Random Numbers'!AX101)/2.5*Averages!$J101+(1-'Random Numbers'!AX101^0.5)*VLOOKUP($D102,Averages!$H$113:$K$117,3,0),Proj_Rounding)</f>
        <v>0</v>
      </c>
      <c r="AC102" s="49">
        <f>ROUND(EXP('Random Numbers'!AY101)/2.5*Averages!$J101+(1-'Random Numbers'!AY101^0.5)*VLOOKUP($D102,Averages!$H$113:$K$117,3,0),Proj_Rounding)</f>
        <v>0</v>
      </c>
      <c r="AD102" s="69">
        <f t="shared" si="1"/>
        <v>0</v>
      </c>
    </row>
    <row r="103" spans="2:30" ht="15" customHeight="1" x14ac:dyDescent="0.35">
      <c r="B103" s="32" t="s">
        <v>31</v>
      </c>
      <c r="C103" s="51" t="s">
        <v>131</v>
      </c>
      <c r="D103" s="6" t="s">
        <v>8</v>
      </c>
      <c r="E103" s="6">
        <f>ROUND(EXP('Random Numbers'!AA102)/2.5*Averages!$J102+(1-'Random Numbers'!AA102^0.5)*VLOOKUP($D103,Averages!$H$113:$K$117,3,0),Proj_Rounding)</f>
        <v>1</v>
      </c>
      <c r="F103" s="6">
        <f>ROUND(EXP('Random Numbers'!AB102)/2.5*Averages!$J102+(1-'Random Numbers'!AB102^0.5)*VLOOKUP($D103,Averages!$H$113:$K$117,3,0),Proj_Rounding)</f>
        <v>1</v>
      </c>
      <c r="G103" s="6">
        <f>ROUND(EXP('Random Numbers'!AC102)/2.5*Averages!$J102+(1-'Random Numbers'!AC102^0.5)*VLOOKUP($D103,Averages!$H$113:$K$117,3,0),Proj_Rounding)</f>
        <v>1</v>
      </c>
      <c r="H103" s="6">
        <f>ROUND(EXP('Random Numbers'!AD102)/2.5*Averages!$J102+(1-'Random Numbers'!AD102^0.5)*VLOOKUP($D103,Averages!$H$113:$K$117,3,0),Proj_Rounding)</f>
        <v>1</v>
      </c>
      <c r="I103" s="6">
        <f>ROUND(EXP('Random Numbers'!AE102)/2.5*Averages!$J102+(1-'Random Numbers'!AE102^0.5)*VLOOKUP($D103,Averages!$H$113:$K$117,3,0),Proj_Rounding)</f>
        <v>1</v>
      </c>
      <c r="J103" s="6">
        <f>ROUND(EXP('Random Numbers'!AF102)/2.5*Averages!$J102+(1-'Random Numbers'!AF102^0.5)*VLOOKUP($D103,Averages!$H$113:$K$117,3,0),Proj_Rounding)</f>
        <v>2</v>
      </c>
      <c r="K103" s="6">
        <f>ROUND(EXP('Random Numbers'!AG102)/2.5*Averages!$J102+(1-'Random Numbers'!AG102^0.5)*VLOOKUP($D103,Averages!$H$113:$K$117,3,0),Proj_Rounding)</f>
        <v>2</v>
      </c>
      <c r="L103" s="6">
        <f>ROUND(EXP('Random Numbers'!AH102)/2.5*Averages!$J102+(1-'Random Numbers'!AH102^0.5)*VLOOKUP($D103,Averages!$H$113:$K$117,3,0),Proj_Rounding)</f>
        <v>1</v>
      </c>
      <c r="M103" s="6">
        <f>ROUND(EXP('Random Numbers'!AI102)/2.5*Averages!$J102+(1-'Random Numbers'!AI102^0.5)*VLOOKUP($D103,Averages!$H$113:$K$117,3,0),Proj_Rounding)</f>
        <v>1</v>
      </c>
      <c r="N103" s="6">
        <f>ROUND(EXP('Random Numbers'!AJ102)/2.5*Averages!$J102+(1-'Random Numbers'!AJ102^0.5)*VLOOKUP($D103,Averages!$H$113:$K$117,3,0),Proj_Rounding)</f>
        <v>1</v>
      </c>
      <c r="O103" s="6">
        <f>ROUND(EXP('Random Numbers'!AK102)/2.5*Averages!$J102+(1-'Random Numbers'!AK102^0.5)*VLOOKUP($D103,Averages!$H$113:$K$117,3,0),Proj_Rounding)</f>
        <v>2</v>
      </c>
      <c r="P103" s="6">
        <f>ROUND(EXP('Random Numbers'!AL102)/2.5*Averages!$J102+(1-'Random Numbers'!AL102^0.5)*VLOOKUP($D103,Averages!$H$113:$K$117,3,0),Proj_Rounding)</f>
        <v>1</v>
      </c>
      <c r="Q103" s="6">
        <f>ROUND(EXP('Random Numbers'!AM102)/2.5*Averages!$J102+(1-'Random Numbers'!AM102^0.5)*VLOOKUP($D103,Averages!$H$113:$K$117,3,0),Proj_Rounding)</f>
        <v>1</v>
      </c>
      <c r="R103" s="6">
        <f>ROUND(EXP('Random Numbers'!AN102)/2.5*Averages!$J102+(1-'Random Numbers'!AN102^0.5)*VLOOKUP($D103,Averages!$H$113:$K$117,3,0),Proj_Rounding)</f>
        <v>1</v>
      </c>
      <c r="S103" s="6">
        <f>ROUND(EXP('Random Numbers'!AO102)/2.5*Averages!$J102+(1-'Random Numbers'!AO102^0.5)*VLOOKUP($D103,Averages!$H$113:$K$117,3,0),Proj_Rounding)</f>
        <v>1</v>
      </c>
      <c r="T103" s="6">
        <f>ROUND(EXP('Random Numbers'!AP102)/2.5*Averages!$J102+(1-'Random Numbers'!AP102^0.5)*VLOOKUP($D103,Averages!$H$113:$K$117,3,0),Proj_Rounding)</f>
        <v>1</v>
      </c>
      <c r="U103" s="6">
        <f>ROUND(EXP('Random Numbers'!AQ102)/2.5*Averages!$J102+(1-'Random Numbers'!AQ102^0.5)*VLOOKUP($D103,Averages!$H$113:$K$117,3,0),Proj_Rounding)</f>
        <v>1</v>
      </c>
      <c r="V103" s="6">
        <f>ROUND(EXP('Random Numbers'!AR102)/2.5*Averages!$J102+(1-'Random Numbers'!AR102^0.5)*VLOOKUP($D103,Averages!$H$113:$K$117,3,0),Proj_Rounding)</f>
        <v>1</v>
      </c>
      <c r="W103" s="6">
        <f>ROUND(EXP('Random Numbers'!AS102)/2.5*Averages!$J102+(1-'Random Numbers'!AS102^0.5)*VLOOKUP($D103,Averages!$H$113:$K$117,3,0),Proj_Rounding)</f>
        <v>1</v>
      </c>
      <c r="X103" s="6">
        <f>ROUND(EXP('Random Numbers'!AT102)/2.5*Averages!$J102+(1-'Random Numbers'!AT102^0.5)*VLOOKUP($D103,Averages!$H$113:$K$117,3,0),Proj_Rounding)</f>
        <v>1</v>
      </c>
      <c r="Y103" s="6">
        <f>ROUND(EXP('Random Numbers'!AU102)/2.5*Averages!$J102+(1-'Random Numbers'!AU102^0.5)*VLOOKUP($D103,Averages!$H$113:$K$117,3,0),Proj_Rounding)</f>
        <v>2</v>
      </c>
      <c r="Z103" s="6">
        <f>ROUND(EXP('Random Numbers'!AV102)/2.5*Averages!$J102+(1-'Random Numbers'!AV102^0.5)*VLOOKUP($D103,Averages!$H$113:$K$117,3,0),Proj_Rounding)</f>
        <v>1</v>
      </c>
      <c r="AA103" s="6">
        <f>ROUND(EXP('Random Numbers'!AW102)/2.5*Averages!$J102+(1-'Random Numbers'!AW102^0.5)*VLOOKUP($D103,Averages!$H$113:$K$117,3,0),Proj_Rounding)</f>
        <v>1</v>
      </c>
      <c r="AB103" s="6">
        <f>ROUND(EXP('Random Numbers'!AX102)/2.5*Averages!$J102+(1-'Random Numbers'!AX102^0.5)*VLOOKUP($D103,Averages!$H$113:$K$117,3,0),Proj_Rounding)</f>
        <v>1</v>
      </c>
      <c r="AC103" s="49">
        <f>ROUND(EXP('Random Numbers'!AY102)/2.5*Averages!$J102+(1-'Random Numbers'!AY102^0.5)*VLOOKUP($D103,Averages!$H$113:$K$117,3,0),Proj_Rounding)</f>
        <v>1</v>
      </c>
      <c r="AD103" s="69">
        <f t="shared" si="1"/>
        <v>29</v>
      </c>
    </row>
    <row r="104" spans="2:30" ht="15" customHeight="1" x14ac:dyDescent="0.35">
      <c r="B104" s="32" t="s">
        <v>31</v>
      </c>
      <c r="C104" s="51" t="s">
        <v>132</v>
      </c>
      <c r="D104" s="6" t="s">
        <v>8</v>
      </c>
      <c r="E104" s="6">
        <f>ROUND(EXP('Random Numbers'!AA103)/2.5*Averages!$J103+(1-'Random Numbers'!AA103^0.5)*VLOOKUP($D104,Averages!$H$113:$K$117,3,0),Proj_Rounding)</f>
        <v>2</v>
      </c>
      <c r="F104" s="6">
        <f>ROUND(EXP('Random Numbers'!AB103)/2.5*Averages!$J103+(1-'Random Numbers'!AB103^0.5)*VLOOKUP($D104,Averages!$H$113:$K$117,3,0),Proj_Rounding)</f>
        <v>1</v>
      </c>
      <c r="G104" s="6">
        <f>ROUND(EXP('Random Numbers'!AC103)/2.5*Averages!$J103+(1-'Random Numbers'!AC103^0.5)*VLOOKUP($D104,Averages!$H$113:$K$117,3,0),Proj_Rounding)</f>
        <v>2</v>
      </c>
      <c r="H104" s="6">
        <f>ROUND(EXP('Random Numbers'!AD103)/2.5*Averages!$J103+(1-'Random Numbers'!AD103^0.5)*VLOOKUP($D104,Averages!$H$113:$K$117,3,0),Proj_Rounding)</f>
        <v>1</v>
      </c>
      <c r="I104" s="6">
        <f>ROUND(EXP('Random Numbers'!AE103)/2.5*Averages!$J103+(1-'Random Numbers'!AE103^0.5)*VLOOKUP($D104,Averages!$H$113:$K$117,3,0),Proj_Rounding)</f>
        <v>1</v>
      </c>
      <c r="J104" s="6">
        <f>ROUND(EXP('Random Numbers'!AF103)/2.5*Averages!$J103+(1-'Random Numbers'!AF103^0.5)*VLOOKUP($D104,Averages!$H$113:$K$117,3,0),Proj_Rounding)</f>
        <v>2</v>
      </c>
      <c r="K104" s="6">
        <f>ROUND(EXP('Random Numbers'!AG103)/2.5*Averages!$J103+(1-'Random Numbers'!AG103^0.5)*VLOOKUP($D104,Averages!$H$113:$K$117,3,0),Proj_Rounding)</f>
        <v>1</v>
      </c>
      <c r="L104" s="6">
        <f>ROUND(EXP('Random Numbers'!AH103)/2.5*Averages!$J103+(1-'Random Numbers'!AH103^0.5)*VLOOKUP($D104,Averages!$H$113:$K$117,3,0),Proj_Rounding)</f>
        <v>1</v>
      </c>
      <c r="M104" s="6">
        <f>ROUND(EXP('Random Numbers'!AI103)/2.5*Averages!$J103+(1-'Random Numbers'!AI103^0.5)*VLOOKUP($D104,Averages!$H$113:$K$117,3,0),Proj_Rounding)</f>
        <v>2</v>
      </c>
      <c r="N104" s="6">
        <f>ROUND(EXP('Random Numbers'!AJ103)/2.5*Averages!$J103+(1-'Random Numbers'!AJ103^0.5)*VLOOKUP($D104,Averages!$H$113:$K$117,3,0),Proj_Rounding)</f>
        <v>1</v>
      </c>
      <c r="O104" s="6">
        <f>ROUND(EXP('Random Numbers'!AK103)/2.5*Averages!$J103+(1-'Random Numbers'!AK103^0.5)*VLOOKUP($D104,Averages!$H$113:$K$117,3,0),Proj_Rounding)</f>
        <v>2</v>
      </c>
      <c r="P104" s="6">
        <f>ROUND(EXP('Random Numbers'!AL103)/2.5*Averages!$J103+(1-'Random Numbers'!AL103^0.5)*VLOOKUP($D104,Averages!$H$113:$K$117,3,0),Proj_Rounding)</f>
        <v>2</v>
      </c>
      <c r="Q104" s="6">
        <f>ROUND(EXP('Random Numbers'!AM103)/2.5*Averages!$J103+(1-'Random Numbers'!AM103^0.5)*VLOOKUP($D104,Averages!$H$113:$K$117,3,0),Proj_Rounding)</f>
        <v>1</v>
      </c>
      <c r="R104" s="6">
        <f>ROUND(EXP('Random Numbers'!AN103)/2.5*Averages!$J103+(1-'Random Numbers'!AN103^0.5)*VLOOKUP($D104,Averages!$H$113:$K$117,3,0),Proj_Rounding)</f>
        <v>1</v>
      </c>
      <c r="S104" s="6">
        <f>ROUND(EXP('Random Numbers'!AO103)/2.5*Averages!$J103+(1-'Random Numbers'!AO103^0.5)*VLOOKUP($D104,Averages!$H$113:$K$117,3,0),Proj_Rounding)</f>
        <v>1</v>
      </c>
      <c r="T104" s="6">
        <f>ROUND(EXP('Random Numbers'!AP103)/2.5*Averages!$J103+(1-'Random Numbers'!AP103^0.5)*VLOOKUP($D104,Averages!$H$113:$K$117,3,0),Proj_Rounding)</f>
        <v>1</v>
      </c>
      <c r="U104" s="6">
        <f>ROUND(EXP('Random Numbers'!AQ103)/2.5*Averages!$J103+(1-'Random Numbers'!AQ103^0.5)*VLOOKUP($D104,Averages!$H$113:$K$117,3,0),Proj_Rounding)</f>
        <v>2</v>
      </c>
      <c r="V104" s="6">
        <f>ROUND(EXP('Random Numbers'!AR103)/2.5*Averages!$J103+(1-'Random Numbers'!AR103^0.5)*VLOOKUP($D104,Averages!$H$113:$K$117,3,0),Proj_Rounding)</f>
        <v>1</v>
      </c>
      <c r="W104" s="6">
        <f>ROUND(EXP('Random Numbers'!AS103)/2.5*Averages!$J103+(1-'Random Numbers'!AS103^0.5)*VLOOKUP($D104,Averages!$H$113:$K$117,3,0),Proj_Rounding)</f>
        <v>1</v>
      </c>
      <c r="X104" s="6">
        <f>ROUND(EXP('Random Numbers'!AT103)/2.5*Averages!$J103+(1-'Random Numbers'!AT103^0.5)*VLOOKUP($D104,Averages!$H$113:$K$117,3,0),Proj_Rounding)</f>
        <v>1</v>
      </c>
      <c r="Y104" s="6">
        <f>ROUND(EXP('Random Numbers'!AU103)/2.5*Averages!$J103+(1-'Random Numbers'!AU103^0.5)*VLOOKUP($D104,Averages!$H$113:$K$117,3,0),Proj_Rounding)</f>
        <v>1</v>
      </c>
      <c r="Z104" s="6">
        <f>ROUND(EXP('Random Numbers'!AV103)/2.5*Averages!$J103+(1-'Random Numbers'!AV103^0.5)*VLOOKUP($D104,Averages!$H$113:$K$117,3,0),Proj_Rounding)</f>
        <v>1</v>
      </c>
      <c r="AA104" s="6">
        <f>ROUND(EXP('Random Numbers'!AW103)/2.5*Averages!$J103+(1-'Random Numbers'!AW103^0.5)*VLOOKUP($D104,Averages!$H$113:$K$117,3,0),Proj_Rounding)</f>
        <v>2</v>
      </c>
      <c r="AB104" s="6">
        <f>ROUND(EXP('Random Numbers'!AX103)/2.5*Averages!$J103+(1-'Random Numbers'!AX103^0.5)*VLOOKUP($D104,Averages!$H$113:$K$117,3,0),Proj_Rounding)</f>
        <v>2</v>
      </c>
      <c r="AC104" s="49">
        <f>ROUND(EXP('Random Numbers'!AY103)/2.5*Averages!$J103+(1-'Random Numbers'!AY103^0.5)*VLOOKUP($D104,Averages!$H$113:$K$117,3,0),Proj_Rounding)</f>
        <v>2</v>
      </c>
      <c r="AD104" s="69">
        <f t="shared" si="1"/>
        <v>35</v>
      </c>
    </row>
    <row r="105" spans="2:30" ht="15" customHeight="1" x14ac:dyDescent="0.35">
      <c r="B105" s="32" t="s">
        <v>31</v>
      </c>
      <c r="C105" s="51" t="s">
        <v>133</v>
      </c>
      <c r="D105" s="6" t="s">
        <v>8</v>
      </c>
      <c r="E105" s="6">
        <f>ROUND(EXP('Random Numbers'!AA104)/2.5*Averages!$J104+(1-'Random Numbers'!AA104^0.5)*VLOOKUP($D105,Averages!$H$113:$K$117,3,0),Proj_Rounding)</f>
        <v>2</v>
      </c>
      <c r="F105" s="6">
        <f>ROUND(EXP('Random Numbers'!AB104)/2.5*Averages!$J104+(1-'Random Numbers'!AB104^0.5)*VLOOKUP($D105,Averages!$H$113:$K$117,3,0),Proj_Rounding)</f>
        <v>1</v>
      </c>
      <c r="G105" s="6">
        <f>ROUND(EXP('Random Numbers'!AC104)/2.5*Averages!$J104+(1-'Random Numbers'!AC104^0.5)*VLOOKUP($D105,Averages!$H$113:$K$117,3,0),Proj_Rounding)</f>
        <v>1</v>
      </c>
      <c r="H105" s="6">
        <f>ROUND(EXP('Random Numbers'!AD104)/2.5*Averages!$J104+(1-'Random Numbers'!AD104^0.5)*VLOOKUP($D105,Averages!$H$113:$K$117,3,0),Proj_Rounding)</f>
        <v>1</v>
      </c>
      <c r="I105" s="6">
        <f>ROUND(EXP('Random Numbers'!AE104)/2.5*Averages!$J104+(1-'Random Numbers'!AE104^0.5)*VLOOKUP($D105,Averages!$H$113:$K$117,3,0),Proj_Rounding)</f>
        <v>1</v>
      </c>
      <c r="J105" s="6">
        <f>ROUND(EXP('Random Numbers'!AF104)/2.5*Averages!$J104+(1-'Random Numbers'!AF104^0.5)*VLOOKUP($D105,Averages!$H$113:$K$117,3,0),Proj_Rounding)</f>
        <v>2</v>
      </c>
      <c r="K105" s="6">
        <f>ROUND(EXP('Random Numbers'!AG104)/2.5*Averages!$J104+(1-'Random Numbers'!AG104^0.5)*VLOOKUP($D105,Averages!$H$113:$K$117,3,0),Proj_Rounding)</f>
        <v>1</v>
      </c>
      <c r="L105" s="6">
        <f>ROUND(EXP('Random Numbers'!AH104)/2.5*Averages!$J104+(1-'Random Numbers'!AH104^0.5)*VLOOKUP($D105,Averages!$H$113:$K$117,3,0),Proj_Rounding)</f>
        <v>1</v>
      </c>
      <c r="M105" s="6">
        <f>ROUND(EXP('Random Numbers'!AI104)/2.5*Averages!$J104+(1-'Random Numbers'!AI104^0.5)*VLOOKUP($D105,Averages!$H$113:$K$117,3,0),Proj_Rounding)</f>
        <v>2</v>
      </c>
      <c r="N105" s="6">
        <f>ROUND(EXP('Random Numbers'!AJ104)/2.5*Averages!$J104+(1-'Random Numbers'!AJ104^0.5)*VLOOKUP($D105,Averages!$H$113:$K$117,3,0),Proj_Rounding)</f>
        <v>2</v>
      </c>
      <c r="O105" s="6">
        <f>ROUND(EXP('Random Numbers'!AK104)/2.5*Averages!$J104+(1-'Random Numbers'!AK104^0.5)*VLOOKUP($D105,Averages!$H$113:$K$117,3,0),Proj_Rounding)</f>
        <v>1</v>
      </c>
      <c r="P105" s="6">
        <f>ROUND(EXP('Random Numbers'!AL104)/2.5*Averages!$J104+(1-'Random Numbers'!AL104^0.5)*VLOOKUP($D105,Averages!$H$113:$K$117,3,0),Proj_Rounding)</f>
        <v>2</v>
      </c>
      <c r="Q105" s="6">
        <f>ROUND(EXP('Random Numbers'!AM104)/2.5*Averages!$J104+(1-'Random Numbers'!AM104^0.5)*VLOOKUP($D105,Averages!$H$113:$K$117,3,0),Proj_Rounding)</f>
        <v>1</v>
      </c>
      <c r="R105" s="6">
        <f>ROUND(EXP('Random Numbers'!AN104)/2.5*Averages!$J104+(1-'Random Numbers'!AN104^0.5)*VLOOKUP($D105,Averages!$H$113:$K$117,3,0),Proj_Rounding)</f>
        <v>1</v>
      </c>
      <c r="S105" s="6">
        <f>ROUND(EXP('Random Numbers'!AO104)/2.5*Averages!$J104+(1-'Random Numbers'!AO104^0.5)*VLOOKUP($D105,Averages!$H$113:$K$117,3,0),Proj_Rounding)</f>
        <v>2</v>
      </c>
      <c r="T105" s="6">
        <f>ROUND(EXP('Random Numbers'!AP104)/2.5*Averages!$J104+(1-'Random Numbers'!AP104^0.5)*VLOOKUP($D105,Averages!$H$113:$K$117,3,0),Proj_Rounding)</f>
        <v>2</v>
      </c>
      <c r="U105" s="6">
        <f>ROUND(EXP('Random Numbers'!AQ104)/2.5*Averages!$J104+(1-'Random Numbers'!AQ104^0.5)*VLOOKUP($D105,Averages!$H$113:$K$117,3,0),Proj_Rounding)</f>
        <v>2</v>
      </c>
      <c r="V105" s="6">
        <f>ROUND(EXP('Random Numbers'!AR104)/2.5*Averages!$J104+(1-'Random Numbers'!AR104^0.5)*VLOOKUP($D105,Averages!$H$113:$K$117,3,0),Proj_Rounding)</f>
        <v>1</v>
      </c>
      <c r="W105" s="6">
        <f>ROUND(EXP('Random Numbers'!AS104)/2.5*Averages!$J104+(1-'Random Numbers'!AS104^0.5)*VLOOKUP($D105,Averages!$H$113:$K$117,3,0),Proj_Rounding)</f>
        <v>2</v>
      </c>
      <c r="X105" s="6">
        <f>ROUND(EXP('Random Numbers'!AT104)/2.5*Averages!$J104+(1-'Random Numbers'!AT104^0.5)*VLOOKUP($D105,Averages!$H$113:$K$117,3,0),Proj_Rounding)</f>
        <v>1</v>
      </c>
      <c r="Y105" s="6">
        <f>ROUND(EXP('Random Numbers'!AU104)/2.5*Averages!$J104+(1-'Random Numbers'!AU104^0.5)*VLOOKUP($D105,Averages!$H$113:$K$117,3,0),Proj_Rounding)</f>
        <v>1</v>
      </c>
      <c r="Z105" s="6">
        <f>ROUND(EXP('Random Numbers'!AV104)/2.5*Averages!$J104+(1-'Random Numbers'!AV104^0.5)*VLOOKUP($D105,Averages!$H$113:$K$117,3,0),Proj_Rounding)</f>
        <v>1</v>
      </c>
      <c r="AA105" s="6">
        <f>ROUND(EXP('Random Numbers'!AW104)/2.5*Averages!$J104+(1-'Random Numbers'!AW104^0.5)*VLOOKUP($D105,Averages!$H$113:$K$117,3,0),Proj_Rounding)</f>
        <v>1</v>
      </c>
      <c r="AB105" s="6">
        <f>ROUND(EXP('Random Numbers'!AX104)/2.5*Averages!$J104+(1-'Random Numbers'!AX104^0.5)*VLOOKUP($D105,Averages!$H$113:$K$117,3,0),Proj_Rounding)</f>
        <v>1</v>
      </c>
      <c r="AC105" s="49">
        <f>ROUND(EXP('Random Numbers'!AY104)/2.5*Averages!$J104+(1-'Random Numbers'!AY104^0.5)*VLOOKUP($D105,Averages!$H$113:$K$117,3,0),Proj_Rounding)</f>
        <v>2</v>
      </c>
      <c r="AD105" s="69">
        <f t="shared" si="1"/>
        <v>35</v>
      </c>
    </row>
    <row r="106" spans="2:30" ht="15" customHeight="1" x14ac:dyDescent="0.35">
      <c r="B106" s="32" t="s">
        <v>31</v>
      </c>
      <c r="C106" s="51" t="s">
        <v>134</v>
      </c>
      <c r="D106" s="6" t="s">
        <v>8</v>
      </c>
      <c r="E106" s="6">
        <f>ROUND(EXP('Random Numbers'!AA105)/2.5*Averages!$J105+(1-'Random Numbers'!AA105^0.5)*VLOOKUP($D106,Averages!$H$113:$K$117,3,0),Proj_Rounding)</f>
        <v>2</v>
      </c>
      <c r="F106" s="6">
        <f>ROUND(EXP('Random Numbers'!AB105)/2.5*Averages!$J105+(1-'Random Numbers'!AB105^0.5)*VLOOKUP($D106,Averages!$H$113:$K$117,3,0),Proj_Rounding)</f>
        <v>2</v>
      </c>
      <c r="G106" s="6">
        <f>ROUND(EXP('Random Numbers'!AC105)/2.5*Averages!$J105+(1-'Random Numbers'!AC105^0.5)*VLOOKUP($D106,Averages!$H$113:$K$117,3,0),Proj_Rounding)</f>
        <v>2</v>
      </c>
      <c r="H106" s="6">
        <f>ROUND(EXP('Random Numbers'!AD105)/2.5*Averages!$J105+(1-'Random Numbers'!AD105^0.5)*VLOOKUP($D106,Averages!$H$113:$K$117,3,0),Proj_Rounding)</f>
        <v>2</v>
      </c>
      <c r="I106" s="6">
        <f>ROUND(EXP('Random Numbers'!AE105)/2.5*Averages!$J105+(1-'Random Numbers'!AE105^0.5)*VLOOKUP($D106,Averages!$H$113:$K$117,3,0),Proj_Rounding)</f>
        <v>2</v>
      </c>
      <c r="J106" s="6">
        <f>ROUND(EXP('Random Numbers'!AF105)/2.5*Averages!$J105+(1-'Random Numbers'!AF105^0.5)*VLOOKUP($D106,Averages!$H$113:$K$117,3,0),Proj_Rounding)</f>
        <v>2</v>
      </c>
      <c r="K106" s="6">
        <f>ROUND(EXP('Random Numbers'!AG105)/2.5*Averages!$J105+(1-'Random Numbers'!AG105^0.5)*VLOOKUP($D106,Averages!$H$113:$K$117,3,0),Proj_Rounding)</f>
        <v>2</v>
      </c>
      <c r="L106" s="6">
        <f>ROUND(EXP('Random Numbers'!AH105)/2.5*Averages!$J105+(1-'Random Numbers'!AH105^0.5)*VLOOKUP($D106,Averages!$H$113:$K$117,3,0),Proj_Rounding)</f>
        <v>2</v>
      </c>
      <c r="M106" s="6">
        <f>ROUND(EXP('Random Numbers'!AI105)/2.5*Averages!$J105+(1-'Random Numbers'!AI105^0.5)*VLOOKUP($D106,Averages!$H$113:$K$117,3,0),Proj_Rounding)</f>
        <v>2</v>
      </c>
      <c r="N106" s="6">
        <f>ROUND(EXP('Random Numbers'!AJ105)/2.5*Averages!$J105+(1-'Random Numbers'!AJ105^0.5)*VLOOKUP($D106,Averages!$H$113:$K$117,3,0),Proj_Rounding)</f>
        <v>2</v>
      </c>
      <c r="O106" s="6">
        <f>ROUND(EXP('Random Numbers'!AK105)/2.5*Averages!$J105+(1-'Random Numbers'!AK105^0.5)*VLOOKUP($D106,Averages!$H$113:$K$117,3,0),Proj_Rounding)</f>
        <v>2</v>
      </c>
      <c r="P106" s="6">
        <f>ROUND(EXP('Random Numbers'!AL105)/2.5*Averages!$J105+(1-'Random Numbers'!AL105^0.5)*VLOOKUP($D106,Averages!$H$113:$K$117,3,0),Proj_Rounding)</f>
        <v>2</v>
      </c>
      <c r="Q106" s="6">
        <f>ROUND(EXP('Random Numbers'!AM105)/2.5*Averages!$J105+(1-'Random Numbers'!AM105^0.5)*VLOOKUP($D106,Averages!$H$113:$K$117,3,0),Proj_Rounding)</f>
        <v>2</v>
      </c>
      <c r="R106" s="6">
        <f>ROUND(EXP('Random Numbers'!AN105)/2.5*Averages!$J105+(1-'Random Numbers'!AN105^0.5)*VLOOKUP($D106,Averages!$H$113:$K$117,3,0),Proj_Rounding)</f>
        <v>2</v>
      </c>
      <c r="S106" s="6">
        <f>ROUND(EXP('Random Numbers'!AO105)/2.5*Averages!$J105+(1-'Random Numbers'!AO105^0.5)*VLOOKUP($D106,Averages!$H$113:$K$117,3,0),Proj_Rounding)</f>
        <v>2</v>
      </c>
      <c r="T106" s="6">
        <f>ROUND(EXP('Random Numbers'!AP105)/2.5*Averages!$J105+(1-'Random Numbers'!AP105^0.5)*VLOOKUP($D106,Averages!$H$113:$K$117,3,0),Proj_Rounding)</f>
        <v>2</v>
      </c>
      <c r="U106" s="6">
        <f>ROUND(EXP('Random Numbers'!AQ105)/2.5*Averages!$J105+(1-'Random Numbers'!AQ105^0.5)*VLOOKUP($D106,Averages!$H$113:$K$117,3,0),Proj_Rounding)</f>
        <v>2</v>
      </c>
      <c r="V106" s="6">
        <f>ROUND(EXP('Random Numbers'!AR105)/2.5*Averages!$J105+(1-'Random Numbers'!AR105^0.5)*VLOOKUP($D106,Averages!$H$113:$K$117,3,0),Proj_Rounding)</f>
        <v>2</v>
      </c>
      <c r="W106" s="6">
        <f>ROUND(EXP('Random Numbers'!AS105)/2.5*Averages!$J105+(1-'Random Numbers'!AS105^0.5)*VLOOKUP($D106,Averages!$H$113:$K$117,3,0),Proj_Rounding)</f>
        <v>2</v>
      </c>
      <c r="X106" s="6">
        <f>ROUND(EXP('Random Numbers'!AT105)/2.5*Averages!$J105+(1-'Random Numbers'!AT105^0.5)*VLOOKUP($D106,Averages!$H$113:$K$117,3,0),Proj_Rounding)</f>
        <v>2</v>
      </c>
      <c r="Y106" s="6">
        <f>ROUND(EXP('Random Numbers'!AU105)/2.5*Averages!$J105+(1-'Random Numbers'!AU105^0.5)*VLOOKUP($D106,Averages!$H$113:$K$117,3,0),Proj_Rounding)</f>
        <v>2</v>
      </c>
      <c r="Z106" s="6">
        <f>ROUND(EXP('Random Numbers'!AV105)/2.5*Averages!$J105+(1-'Random Numbers'!AV105^0.5)*VLOOKUP($D106,Averages!$H$113:$K$117,3,0),Proj_Rounding)</f>
        <v>2</v>
      </c>
      <c r="AA106" s="6">
        <f>ROUND(EXP('Random Numbers'!AW105)/2.5*Averages!$J105+(1-'Random Numbers'!AW105^0.5)*VLOOKUP($D106,Averages!$H$113:$K$117,3,0),Proj_Rounding)</f>
        <v>2</v>
      </c>
      <c r="AB106" s="6">
        <f>ROUND(EXP('Random Numbers'!AX105)/2.5*Averages!$J105+(1-'Random Numbers'!AX105^0.5)*VLOOKUP($D106,Averages!$H$113:$K$117,3,0),Proj_Rounding)</f>
        <v>2</v>
      </c>
      <c r="AC106" s="49">
        <f>ROUND(EXP('Random Numbers'!AY105)/2.5*Averages!$J105+(1-'Random Numbers'!AY105^0.5)*VLOOKUP($D106,Averages!$H$113:$K$117,3,0),Proj_Rounding)</f>
        <v>3</v>
      </c>
      <c r="AD106" s="69">
        <f t="shared" si="1"/>
        <v>51</v>
      </c>
    </row>
    <row r="107" spans="2:30" ht="15" customHeight="1" x14ac:dyDescent="0.35">
      <c r="B107" s="32" t="s">
        <v>31</v>
      </c>
      <c r="C107" s="51" t="s">
        <v>135</v>
      </c>
      <c r="D107" s="6" t="s">
        <v>9</v>
      </c>
      <c r="E107" s="6">
        <f>ROUND(EXP('Random Numbers'!AA106)/2.5*Averages!$J106+(1-'Random Numbers'!AA106^0.5)*VLOOKUP($D107,Averages!$H$113:$K$117,3,0),Proj_Rounding)</f>
        <v>0</v>
      </c>
      <c r="F107" s="6">
        <f>ROUND(EXP('Random Numbers'!AB106)/2.5*Averages!$J106+(1-'Random Numbers'!AB106^0.5)*VLOOKUP($D107,Averages!$H$113:$K$117,3,0),Proj_Rounding)</f>
        <v>0</v>
      </c>
      <c r="G107" s="6">
        <f>ROUND(EXP('Random Numbers'!AC106)/2.5*Averages!$J106+(1-'Random Numbers'!AC106^0.5)*VLOOKUP($D107,Averages!$H$113:$K$117,3,0),Proj_Rounding)</f>
        <v>0</v>
      </c>
      <c r="H107" s="6">
        <f>ROUND(EXP('Random Numbers'!AD106)/2.5*Averages!$J106+(1-'Random Numbers'!AD106^0.5)*VLOOKUP($D107,Averages!$H$113:$K$117,3,0),Proj_Rounding)</f>
        <v>0</v>
      </c>
      <c r="I107" s="6">
        <f>ROUND(EXP('Random Numbers'!AE106)/2.5*Averages!$J106+(1-'Random Numbers'!AE106^0.5)*VLOOKUP($D107,Averages!$H$113:$K$117,3,0),Proj_Rounding)</f>
        <v>0</v>
      </c>
      <c r="J107" s="6">
        <f>ROUND(EXP('Random Numbers'!AF106)/2.5*Averages!$J106+(1-'Random Numbers'!AF106^0.5)*VLOOKUP($D107,Averages!$H$113:$K$117,3,0),Proj_Rounding)</f>
        <v>0</v>
      </c>
      <c r="K107" s="6">
        <f>ROUND(EXP('Random Numbers'!AG106)/2.5*Averages!$J106+(1-'Random Numbers'!AG106^0.5)*VLOOKUP($D107,Averages!$H$113:$K$117,3,0),Proj_Rounding)</f>
        <v>0</v>
      </c>
      <c r="L107" s="6">
        <f>ROUND(EXP('Random Numbers'!AH106)/2.5*Averages!$J106+(1-'Random Numbers'!AH106^0.5)*VLOOKUP($D107,Averages!$H$113:$K$117,3,0),Proj_Rounding)</f>
        <v>0</v>
      </c>
      <c r="M107" s="6">
        <f>ROUND(EXP('Random Numbers'!AI106)/2.5*Averages!$J106+(1-'Random Numbers'!AI106^0.5)*VLOOKUP($D107,Averages!$H$113:$K$117,3,0),Proj_Rounding)</f>
        <v>0</v>
      </c>
      <c r="N107" s="6">
        <f>ROUND(EXP('Random Numbers'!AJ106)/2.5*Averages!$J106+(1-'Random Numbers'!AJ106^0.5)*VLOOKUP($D107,Averages!$H$113:$K$117,3,0),Proj_Rounding)</f>
        <v>0</v>
      </c>
      <c r="O107" s="6">
        <f>ROUND(EXP('Random Numbers'!AK106)/2.5*Averages!$J106+(1-'Random Numbers'!AK106^0.5)*VLOOKUP($D107,Averages!$H$113:$K$117,3,0),Proj_Rounding)</f>
        <v>0</v>
      </c>
      <c r="P107" s="6">
        <f>ROUND(EXP('Random Numbers'!AL106)/2.5*Averages!$J106+(1-'Random Numbers'!AL106^0.5)*VLOOKUP($D107,Averages!$H$113:$K$117,3,0),Proj_Rounding)</f>
        <v>0</v>
      </c>
      <c r="Q107" s="6">
        <f>ROUND(EXP('Random Numbers'!AM106)/2.5*Averages!$J106+(1-'Random Numbers'!AM106^0.5)*VLOOKUP($D107,Averages!$H$113:$K$117,3,0),Proj_Rounding)</f>
        <v>0</v>
      </c>
      <c r="R107" s="6">
        <f>ROUND(EXP('Random Numbers'!AN106)/2.5*Averages!$J106+(1-'Random Numbers'!AN106^0.5)*VLOOKUP($D107,Averages!$H$113:$K$117,3,0),Proj_Rounding)</f>
        <v>0</v>
      </c>
      <c r="S107" s="6">
        <f>ROUND(EXP('Random Numbers'!AO106)/2.5*Averages!$J106+(1-'Random Numbers'!AO106^0.5)*VLOOKUP($D107,Averages!$H$113:$K$117,3,0),Proj_Rounding)</f>
        <v>0</v>
      </c>
      <c r="T107" s="6">
        <f>ROUND(EXP('Random Numbers'!AP106)/2.5*Averages!$J106+(1-'Random Numbers'!AP106^0.5)*VLOOKUP($D107,Averages!$H$113:$K$117,3,0),Proj_Rounding)</f>
        <v>0</v>
      </c>
      <c r="U107" s="6">
        <f>ROUND(EXP('Random Numbers'!AQ106)/2.5*Averages!$J106+(1-'Random Numbers'!AQ106^0.5)*VLOOKUP($D107,Averages!$H$113:$K$117,3,0),Proj_Rounding)</f>
        <v>0</v>
      </c>
      <c r="V107" s="6">
        <f>ROUND(EXP('Random Numbers'!AR106)/2.5*Averages!$J106+(1-'Random Numbers'!AR106^0.5)*VLOOKUP($D107,Averages!$H$113:$K$117,3,0),Proj_Rounding)</f>
        <v>0</v>
      </c>
      <c r="W107" s="6">
        <f>ROUND(EXP('Random Numbers'!AS106)/2.5*Averages!$J106+(1-'Random Numbers'!AS106^0.5)*VLOOKUP($D107,Averages!$H$113:$K$117,3,0),Proj_Rounding)</f>
        <v>0</v>
      </c>
      <c r="X107" s="6">
        <f>ROUND(EXP('Random Numbers'!AT106)/2.5*Averages!$J106+(1-'Random Numbers'!AT106^0.5)*VLOOKUP($D107,Averages!$H$113:$K$117,3,0),Proj_Rounding)</f>
        <v>0</v>
      </c>
      <c r="Y107" s="6">
        <f>ROUND(EXP('Random Numbers'!AU106)/2.5*Averages!$J106+(1-'Random Numbers'!AU106^0.5)*VLOOKUP($D107,Averages!$H$113:$K$117,3,0),Proj_Rounding)</f>
        <v>0</v>
      </c>
      <c r="Z107" s="6">
        <f>ROUND(EXP('Random Numbers'!AV106)/2.5*Averages!$J106+(1-'Random Numbers'!AV106^0.5)*VLOOKUP($D107,Averages!$H$113:$K$117,3,0),Proj_Rounding)</f>
        <v>0</v>
      </c>
      <c r="AA107" s="6">
        <f>ROUND(EXP('Random Numbers'!AW106)/2.5*Averages!$J106+(1-'Random Numbers'!AW106^0.5)*VLOOKUP($D107,Averages!$H$113:$K$117,3,0),Proj_Rounding)</f>
        <v>0</v>
      </c>
      <c r="AB107" s="6">
        <f>ROUND(EXP('Random Numbers'!AX106)/2.5*Averages!$J106+(1-'Random Numbers'!AX106^0.5)*VLOOKUP($D107,Averages!$H$113:$K$117,3,0),Proj_Rounding)</f>
        <v>0</v>
      </c>
      <c r="AC107" s="49">
        <f>ROUND(EXP('Random Numbers'!AY106)/2.5*Averages!$J106+(1-'Random Numbers'!AY106^0.5)*VLOOKUP($D107,Averages!$H$113:$K$117,3,0),Proj_Rounding)</f>
        <v>0</v>
      </c>
      <c r="AD107" s="69">
        <f t="shared" si="1"/>
        <v>0</v>
      </c>
    </row>
    <row r="108" spans="2:30" ht="15" customHeight="1" x14ac:dyDescent="0.35">
      <c r="B108" s="32" t="s">
        <v>31</v>
      </c>
      <c r="C108" s="51" t="s">
        <v>136</v>
      </c>
      <c r="D108" s="6" t="s">
        <v>9</v>
      </c>
      <c r="E108" s="6">
        <f>ROUND(EXP('Random Numbers'!AA107)/2.5*Averages!$J107+(1-'Random Numbers'!AA107^0.5)*VLOOKUP($D108,Averages!$H$113:$K$117,3,0),Proj_Rounding)</f>
        <v>1</v>
      </c>
      <c r="F108" s="6">
        <f>ROUND(EXP('Random Numbers'!AB107)/2.5*Averages!$J107+(1-'Random Numbers'!AB107^0.5)*VLOOKUP($D108,Averages!$H$113:$K$117,3,0),Proj_Rounding)</f>
        <v>1</v>
      </c>
      <c r="G108" s="6">
        <f>ROUND(EXP('Random Numbers'!AC107)/2.5*Averages!$J107+(1-'Random Numbers'!AC107^0.5)*VLOOKUP($D108,Averages!$H$113:$K$117,3,0),Proj_Rounding)</f>
        <v>1</v>
      </c>
      <c r="H108" s="6">
        <f>ROUND(EXP('Random Numbers'!AD107)/2.5*Averages!$J107+(1-'Random Numbers'!AD107^0.5)*VLOOKUP($D108,Averages!$H$113:$K$117,3,0),Proj_Rounding)</f>
        <v>1</v>
      </c>
      <c r="I108" s="6">
        <f>ROUND(EXP('Random Numbers'!AE107)/2.5*Averages!$J107+(1-'Random Numbers'!AE107^0.5)*VLOOKUP($D108,Averages!$H$113:$K$117,3,0),Proj_Rounding)</f>
        <v>1</v>
      </c>
      <c r="J108" s="6">
        <f>ROUND(EXP('Random Numbers'!AF107)/2.5*Averages!$J107+(1-'Random Numbers'!AF107^0.5)*VLOOKUP($D108,Averages!$H$113:$K$117,3,0),Proj_Rounding)</f>
        <v>1</v>
      </c>
      <c r="K108" s="6">
        <f>ROUND(EXP('Random Numbers'!AG107)/2.5*Averages!$J107+(1-'Random Numbers'!AG107^0.5)*VLOOKUP($D108,Averages!$H$113:$K$117,3,0),Proj_Rounding)</f>
        <v>1</v>
      </c>
      <c r="L108" s="6">
        <f>ROUND(EXP('Random Numbers'!AH107)/2.5*Averages!$J107+(1-'Random Numbers'!AH107^0.5)*VLOOKUP($D108,Averages!$H$113:$K$117,3,0),Proj_Rounding)</f>
        <v>1</v>
      </c>
      <c r="M108" s="6">
        <f>ROUND(EXP('Random Numbers'!AI107)/2.5*Averages!$J107+(1-'Random Numbers'!AI107^0.5)*VLOOKUP($D108,Averages!$H$113:$K$117,3,0),Proj_Rounding)</f>
        <v>1</v>
      </c>
      <c r="N108" s="6">
        <f>ROUND(EXP('Random Numbers'!AJ107)/2.5*Averages!$J107+(1-'Random Numbers'!AJ107^0.5)*VLOOKUP($D108,Averages!$H$113:$K$117,3,0),Proj_Rounding)</f>
        <v>1</v>
      </c>
      <c r="O108" s="6">
        <f>ROUND(EXP('Random Numbers'!AK107)/2.5*Averages!$J107+(1-'Random Numbers'!AK107^0.5)*VLOOKUP($D108,Averages!$H$113:$K$117,3,0),Proj_Rounding)</f>
        <v>1</v>
      </c>
      <c r="P108" s="6">
        <f>ROUND(EXP('Random Numbers'!AL107)/2.5*Averages!$J107+(1-'Random Numbers'!AL107^0.5)*VLOOKUP($D108,Averages!$H$113:$K$117,3,0),Proj_Rounding)</f>
        <v>1</v>
      </c>
      <c r="Q108" s="6">
        <f>ROUND(EXP('Random Numbers'!AM107)/2.5*Averages!$J107+(1-'Random Numbers'!AM107^0.5)*VLOOKUP($D108,Averages!$H$113:$K$117,3,0),Proj_Rounding)</f>
        <v>1</v>
      </c>
      <c r="R108" s="6">
        <f>ROUND(EXP('Random Numbers'!AN107)/2.5*Averages!$J107+(1-'Random Numbers'!AN107^0.5)*VLOOKUP($D108,Averages!$H$113:$K$117,3,0),Proj_Rounding)</f>
        <v>1</v>
      </c>
      <c r="S108" s="6">
        <f>ROUND(EXP('Random Numbers'!AO107)/2.5*Averages!$J107+(1-'Random Numbers'!AO107^0.5)*VLOOKUP($D108,Averages!$H$113:$K$117,3,0),Proj_Rounding)</f>
        <v>1</v>
      </c>
      <c r="T108" s="6">
        <f>ROUND(EXP('Random Numbers'!AP107)/2.5*Averages!$J107+(1-'Random Numbers'!AP107^0.5)*VLOOKUP($D108,Averages!$H$113:$K$117,3,0),Proj_Rounding)</f>
        <v>1</v>
      </c>
      <c r="U108" s="6">
        <f>ROUND(EXP('Random Numbers'!AQ107)/2.5*Averages!$J107+(1-'Random Numbers'!AQ107^0.5)*VLOOKUP($D108,Averages!$H$113:$K$117,3,0),Proj_Rounding)</f>
        <v>1</v>
      </c>
      <c r="V108" s="6">
        <f>ROUND(EXP('Random Numbers'!AR107)/2.5*Averages!$J107+(1-'Random Numbers'!AR107^0.5)*VLOOKUP($D108,Averages!$H$113:$K$117,3,0),Proj_Rounding)</f>
        <v>1</v>
      </c>
      <c r="W108" s="6">
        <f>ROUND(EXP('Random Numbers'!AS107)/2.5*Averages!$J107+(1-'Random Numbers'!AS107^0.5)*VLOOKUP($D108,Averages!$H$113:$K$117,3,0),Proj_Rounding)</f>
        <v>1</v>
      </c>
      <c r="X108" s="6">
        <f>ROUND(EXP('Random Numbers'!AT107)/2.5*Averages!$J107+(1-'Random Numbers'!AT107^0.5)*VLOOKUP($D108,Averages!$H$113:$K$117,3,0),Proj_Rounding)</f>
        <v>1</v>
      </c>
      <c r="Y108" s="6">
        <f>ROUND(EXP('Random Numbers'!AU107)/2.5*Averages!$J107+(1-'Random Numbers'!AU107^0.5)*VLOOKUP($D108,Averages!$H$113:$K$117,3,0),Proj_Rounding)</f>
        <v>1</v>
      </c>
      <c r="Z108" s="6">
        <f>ROUND(EXP('Random Numbers'!AV107)/2.5*Averages!$J107+(1-'Random Numbers'!AV107^0.5)*VLOOKUP($D108,Averages!$H$113:$K$117,3,0),Proj_Rounding)</f>
        <v>1</v>
      </c>
      <c r="AA108" s="6">
        <f>ROUND(EXP('Random Numbers'!AW107)/2.5*Averages!$J107+(1-'Random Numbers'!AW107^0.5)*VLOOKUP($D108,Averages!$H$113:$K$117,3,0),Proj_Rounding)</f>
        <v>1</v>
      </c>
      <c r="AB108" s="6">
        <f>ROUND(EXP('Random Numbers'!AX107)/2.5*Averages!$J107+(1-'Random Numbers'!AX107^0.5)*VLOOKUP($D108,Averages!$H$113:$K$117,3,0),Proj_Rounding)</f>
        <v>1</v>
      </c>
      <c r="AC108" s="49">
        <f>ROUND(EXP('Random Numbers'!AY107)/2.5*Averages!$J107+(1-'Random Numbers'!AY107^0.5)*VLOOKUP($D108,Averages!$H$113:$K$117,3,0),Proj_Rounding)</f>
        <v>1</v>
      </c>
      <c r="AD108" s="69">
        <f t="shared" si="1"/>
        <v>25</v>
      </c>
    </row>
    <row r="109" spans="2:30" ht="15" customHeight="1" x14ac:dyDescent="0.35">
      <c r="B109" s="32" t="s">
        <v>31</v>
      </c>
      <c r="C109" s="51" t="s">
        <v>137</v>
      </c>
      <c r="D109" s="6" t="s">
        <v>9</v>
      </c>
      <c r="E109" s="6">
        <f>ROUND(EXP('Random Numbers'!AA108)/2.5*Averages!$J108+(1-'Random Numbers'!AA108^0.5)*VLOOKUP($D109,Averages!$H$113:$K$117,3,0),Proj_Rounding)</f>
        <v>1</v>
      </c>
      <c r="F109" s="6">
        <f>ROUND(EXP('Random Numbers'!AB108)/2.5*Averages!$J108+(1-'Random Numbers'!AB108^0.5)*VLOOKUP($D109,Averages!$H$113:$K$117,3,0),Proj_Rounding)</f>
        <v>1</v>
      </c>
      <c r="G109" s="6">
        <f>ROUND(EXP('Random Numbers'!AC108)/2.5*Averages!$J108+(1-'Random Numbers'!AC108^0.5)*VLOOKUP($D109,Averages!$H$113:$K$117,3,0),Proj_Rounding)</f>
        <v>1</v>
      </c>
      <c r="H109" s="6">
        <f>ROUND(EXP('Random Numbers'!AD108)/2.5*Averages!$J108+(1-'Random Numbers'!AD108^0.5)*VLOOKUP($D109,Averages!$H$113:$K$117,3,0),Proj_Rounding)</f>
        <v>1</v>
      </c>
      <c r="I109" s="6">
        <f>ROUND(EXP('Random Numbers'!AE108)/2.5*Averages!$J108+(1-'Random Numbers'!AE108^0.5)*VLOOKUP($D109,Averages!$H$113:$K$117,3,0),Proj_Rounding)</f>
        <v>1</v>
      </c>
      <c r="J109" s="6">
        <f>ROUND(EXP('Random Numbers'!AF108)/2.5*Averages!$J108+(1-'Random Numbers'!AF108^0.5)*VLOOKUP($D109,Averages!$H$113:$K$117,3,0),Proj_Rounding)</f>
        <v>1</v>
      </c>
      <c r="K109" s="6">
        <f>ROUND(EXP('Random Numbers'!AG108)/2.5*Averages!$J108+(1-'Random Numbers'!AG108^0.5)*VLOOKUP($D109,Averages!$H$113:$K$117,3,0),Proj_Rounding)</f>
        <v>1</v>
      </c>
      <c r="L109" s="6">
        <f>ROUND(EXP('Random Numbers'!AH108)/2.5*Averages!$J108+(1-'Random Numbers'!AH108^0.5)*VLOOKUP($D109,Averages!$H$113:$K$117,3,0),Proj_Rounding)</f>
        <v>1</v>
      </c>
      <c r="M109" s="6">
        <f>ROUND(EXP('Random Numbers'!AI108)/2.5*Averages!$J108+(1-'Random Numbers'!AI108^0.5)*VLOOKUP($D109,Averages!$H$113:$K$117,3,0),Proj_Rounding)</f>
        <v>1</v>
      </c>
      <c r="N109" s="6">
        <f>ROUND(EXP('Random Numbers'!AJ108)/2.5*Averages!$J108+(1-'Random Numbers'!AJ108^0.5)*VLOOKUP($D109,Averages!$H$113:$K$117,3,0),Proj_Rounding)</f>
        <v>1</v>
      </c>
      <c r="O109" s="6">
        <f>ROUND(EXP('Random Numbers'!AK108)/2.5*Averages!$J108+(1-'Random Numbers'!AK108^0.5)*VLOOKUP($D109,Averages!$H$113:$K$117,3,0),Proj_Rounding)</f>
        <v>1</v>
      </c>
      <c r="P109" s="6">
        <f>ROUND(EXP('Random Numbers'!AL108)/2.5*Averages!$J108+(1-'Random Numbers'!AL108^0.5)*VLOOKUP($D109,Averages!$H$113:$K$117,3,0),Proj_Rounding)</f>
        <v>1</v>
      </c>
      <c r="Q109" s="6">
        <f>ROUND(EXP('Random Numbers'!AM108)/2.5*Averages!$J108+(1-'Random Numbers'!AM108^0.5)*VLOOKUP($D109,Averages!$H$113:$K$117,3,0),Proj_Rounding)</f>
        <v>1</v>
      </c>
      <c r="R109" s="6">
        <f>ROUND(EXP('Random Numbers'!AN108)/2.5*Averages!$J108+(1-'Random Numbers'!AN108^0.5)*VLOOKUP($D109,Averages!$H$113:$K$117,3,0),Proj_Rounding)</f>
        <v>1</v>
      </c>
      <c r="S109" s="6">
        <f>ROUND(EXP('Random Numbers'!AO108)/2.5*Averages!$J108+(1-'Random Numbers'!AO108^0.5)*VLOOKUP($D109,Averages!$H$113:$K$117,3,0),Proj_Rounding)</f>
        <v>1</v>
      </c>
      <c r="T109" s="6">
        <f>ROUND(EXP('Random Numbers'!AP108)/2.5*Averages!$J108+(1-'Random Numbers'!AP108^0.5)*VLOOKUP($D109,Averages!$H$113:$K$117,3,0),Proj_Rounding)</f>
        <v>1</v>
      </c>
      <c r="U109" s="6">
        <f>ROUND(EXP('Random Numbers'!AQ108)/2.5*Averages!$J108+(1-'Random Numbers'!AQ108^0.5)*VLOOKUP($D109,Averages!$H$113:$K$117,3,0),Proj_Rounding)</f>
        <v>1</v>
      </c>
      <c r="V109" s="6">
        <f>ROUND(EXP('Random Numbers'!AR108)/2.5*Averages!$J108+(1-'Random Numbers'!AR108^0.5)*VLOOKUP($D109,Averages!$H$113:$K$117,3,0),Proj_Rounding)</f>
        <v>1</v>
      </c>
      <c r="W109" s="6">
        <f>ROUND(EXP('Random Numbers'!AS108)/2.5*Averages!$J108+(1-'Random Numbers'!AS108^0.5)*VLOOKUP($D109,Averages!$H$113:$K$117,3,0),Proj_Rounding)</f>
        <v>1</v>
      </c>
      <c r="X109" s="6">
        <f>ROUND(EXP('Random Numbers'!AT108)/2.5*Averages!$J108+(1-'Random Numbers'!AT108^0.5)*VLOOKUP($D109,Averages!$H$113:$K$117,3,0),Proj_Rounding)</f>
        <v>1</v>
      </c>
      <c r="Y109" s="6">
        <f>ROUND(EXP('Random Numbers'!AU108)/2.5*Averages!$J108+(1-'Random Numbers'!AU108^0.5)*VLOOKUP($D109,Averages!$H$113:$K$117,3,0),Proj_Rounding)</f>
        <v>1</v>
      </c>
      <c r="Z109" s="6">
        <f>ROUND(EXP('Random Numbers'!AV108)/2.5*Averages!$J108+(1-'Random Numbers'!AV108^0.5)*VLOOKUP($D109,Averages!$H$113:$K$117,3,0),Proj_Rounding)</f>
        <v>1</v>
      </c>
      <c r="AA109" s="6">
        <f>ROUND(EXP('Random Numbers'!AW108)/2.5*Averages!$J108+(1-'Random Numbers'!AW108^0.5)*VLOOKUP($D109,Averages!$H$113:$K$117,3,0),Proj_Rounding)</f>
        <v>1</v>
      </c>
      <c r="AB109" s="6">
        <f>ROUND(EXP('Random Numbers'!AX108)/2.5*Averages!$J108+(1-'Random Numbers'!AX108^0.5)*VLOOKUP($D109,Averages!$H$113:$K$117,3,0),Proj_Rounding)</f>
        <v>1</v>
      </c>
      <c r="AC109" s="49">
        <f>ROUND(EXP('Random Numbers'!AY108)/2.5*Averages!$J108+(1-'Random Numbers'!AY108^0.5)*VLOOKUP($D109,Averages!$H$113:$K$117,3,0),Proj_Rounding)</f>
        <v>1</v>
      </c>
      <c r="AD109" s="69">
        <f t="shared" si="1"/>
        <v>25</v>
      </c>
    </row>
    <row r="110" spans="2:30" ht="15" customHeight="1" x14ac:dyDescent="0.35">
      <c r="B110" s="32" t="s">
        <v>31</v>
      </c>
      <c r="C110" s="51" t="s">
        <v>138</v>
      </c>
      <c r="D110" s="6" t="s">
        <v>9</v>
      </c>
      <c r="E110" s="6">
        <f>ROUND(EXP('Random Numbers'!AA109)/2.5*Averages!$J109+(1-'Random Numbers'!AA109^0.5)*VLOOKUP($D110,Averages!$H$113:$K$117,3,0),Proj_Rounding)</f>
        <v>0</v>
      </c>
      <c r="F110" s="6">
        <f>ROUND(EXP('Random Numbers'!AB109)/2.5*Averages!$J109+(1-'Random Numbers'!AB109^0.5)*VLOOKUP($D110,Averages!$H$113:$K$117,3,0),Proj_Rounding)</f>
        <v>0</v>
      </c>
      <c r="G110" s="6">
        <f>ROUND(EXP('Random Numbers'!AC109)/2.5*Averages!$J109+(1-'Random Numbers'!AC109^0.5)*VLOOKUP($D110,Averages!$H$113:$K$117,3,0),Proj_Rounding)</f>
        <v>0</v>
      </c>
      <c r="H110" s="6">
        <f>ROUND(EXP('Random Numbers'!AD109)/2.5*Averages!$J109+(1-'Random Numbers'!AD109^0.5)*VLOOKUP($D110,Averages!$H$113:$K$117,3,0),Proj_Rounding)</f>
        <v>0</v>
      </c>
      <c r="I110" s="6">
        <f>ROUND(EXP('Random Numbers'!AE109)/2.5*Averages!$J109+(1-'Random Numbers'!AE109^0.5)*VLOOKUP($D110,Averages!$H$113:$K$117,3,0),Proj_Rounding)</f>
        <v>0</v>
      </c>
      <c r="J110" s="6">
        <f>ROUND(EXP('Random Numbers'!AF109)/2.5*Averages!$J109+(1-'Random Numbers'!AF109^0.5)*VLOOKUP($D110,Averages!$H$113:$K$117,3,0),Proj_Rounding)</f>
        <v>0</v>
      </c>
      <c r="K110" s="6">
        <f>ROUND(EXP('Random Numbers'!AG109)/2.5*Averages!$J109+(1-'Random Numbers'!AG109^0.5)*VLOOKUP($D110,Averages!$H$113:$K$117,3,0),Proj_Rounding)</f>
        <v>0</v>
      </c>
      <c r="L110" s="6">
        <f>ROUND(EXP('Random Numbers'!AH109)/2.5*Averages!$J109+(1-'Random Numbers'!AH109^0.5)*VLOOKUP($D110,Averages!$H$113:$K$117,3,0),Proj_Rounding)</f>
        <v>0</v>
      </c>
      <c r="M110" s="6">
        <f>ROUND(EXP('Random Numbers'!AI109)/2.5*Averages!$J109+(1-'Random Numbers'!AI109^0.5)*VLOOKUP($D110,Averages!$H$113:$K$117,3,0),Proj_Rounding)</f>
        <v>0</v>
      </c>
      <c r="N110" s="6">
        <f>ROUND(EXP('Random Numbers'!AJ109)/2.5*Averages!$J109+(1-'Random Numbers'!AJ109^0.5)*VLOOKUP($D110,Averages!$H$113:$K$117,3,0),Proj_Rounding)</f>
        <v>0</v>
      </c>
      <c r="O110" s="6">
        <f>ROUND(EXP('Random Numbers'!AK109)/2.5*Averages!$J109+(1-'Random Numbers'!AK109^0.5)*VLOOKUP($D110,Averages!$H$113:$K$117,3,0),Proj_Rounding)</f>
        <v>0</v>
      </c>
      <c r="P110" s="6">
        <f>ROUND(EXP('Random Numbers'!AL109)/2.5*Averages!$J109+(1-'Random Numbers'!AL109^0.5)*VLOOKUP($D110,Averages!$H$113:$K$117,3,0),Proj_Rounding)</f>
        <v>0</v>
      </c>
      <c r="Q110" s="6">
        <f>ROUND(EXP('Random Numbers'!AM109)/2.5*Averages!$J109+(1-'Random Numbers'!AM109^0.5)*VLOOKUP($D110,Averages!$H$113:$K$117,3,0),Proj_Rounding)</f>
        <v>0</v>
      </c>
      <c r="R110" s="6">
        <f>ROUND(EXP('Random Numbers'!AN109)/2.5*Averages!$J109+(1-'Random Numbers'!AN109^0.5)*VLOOKUP($D110,Averages!$H$113:$K$117,3,0),Proj_Rounding)</f>
        <v>0</v>
      </c>
      <c r="S110" s="6">
        <f>ROUND(EXP('Random Numbers'!AO109)/2.5*Averages!$J109+(1-'Random Numbers'!AO109^0.5)*VLOOKUP($D110,Averages!$H$113:$K$117,3,0),Proj_Rounding)</f>
        <v>0</v>
      </c>
      <c r="T110" s="6">
        <f>ROUND(EXP('Random Numbers'!AP109)/2.5*Averages!$J109+(1-'Random Numbers'!AP109^0.5)*VLOOKUP($D110,Averages!$H$113:$K$117,3,0),Proj_Rounding)</f>
        <v>0</v>
      </c>
      <c r="U110" s="6">
        <f>ROUND(EXP('Random Numbers'!AQ109)/2.5*Averages!$J109+(1-'Random Numbers'!AQ109^0.5)*VLOOKUP($D110,Averages!$H$113:$K$117,3,0),Proj_Rounding)</f>
        <v>0</v>
      </c>
      <c r="V110" s="6">
        <f>ROUND(EXP('Random Numbers'!AR109)/2.5*Averages!$J109+(1-'Random Numbers'!AR109^0.5)*VLOOKUP($D110,Averages!$H$113:$K$117,3,0),Proj_Rounding)</f>
        <v>0</v>
      </c>
      <c r="W110" s="6">
        <f>ROUND(EXP('Random Numbers'!AS109)/2.5*Averages!$J109+(1-'Random Numbers'!AS109^0.5)*VLOOKUP($D110,Averages!$H$113:$K$117,3,0),Proj_Rounding)</f>
        <v>0</v>
      </c>
      <c r="X110" s="6">
        <f>ROUND(EXP('Random Numbers'!AT109)/2.5*Averages!$J109+(1-'Random Numbers'!AT109^0.5)*VLOOKUP($D110,Averages!$H$113:$K$117,3,0),Proj_Rounding)</f>
        <v>0</v>
      </c>
      <c r="Y110" s="6">
        <f>ROUND(EXP('Random Numbers'!AU109)/2.5*Averages!$J109+(1-'Random Numbers'!AU109^0.5)*VLOOKUP($D110,Averages!$H$113:$K$117,3,0),Proj_Rounding)</f>
        <v>0</v>
      </c>
      <c r="Z110" s="6">
        <f>ROUND(EXP('Random Numbers'!AV109)/2.5*Averages!$J109+(1-'Random Numbers'!AV109^0.5)*VLOOKUP($D110,Averages!$H$113:$K$117,3,0),Proj_Rounding)</f>
        <v>0</v>
      </c>
      <c r="AA110" s="6">
        <f>ROUND(EXP('Random Numbers'!AW109)/2.5*Averages!$J109+(1-'Random Numbers'!AW109^0.5)*VLOOKUP($D110,Averages!$H$113:$K$117,3,0),Proj_Rounding)</f>
        <v>0</v>
      </c>
      <c r="AB110" s="6">
        <f>ROUND(EXP('Random Numbers'!AX109)/2.5*Averages!$J109+(1-'Random Numbers'!AX109^0.5)*VLOOKUP($D110,Averages!$H$113:$K$117,3,0),Proj_Rounding)</f>
        <v>0</v>
      </c>
      <c r="AC110" s="49">
        <f>ROUND(EXP('Random Numbers'!AY109)/2.5*Averages!$J109+(1-'Random Numbers'!AY109^0.5)*VLOOKUP($D110,Averages!$H$113:$K$117,3,0),Proj_Rounding)</f>
        <v>0</v>
      </c>
      <c r="AD110" s="69">
        <f t="shared" si="1"/>
        <v>0</v>
      </c>
    </row>
    <row r="111" spans="2:30" ht="15" customHeight="1" x14ac:dyDescent="0.35">
      <c r="B111" s="32" t="s">
        <v>31</v>
      </c>
      <c r="C111" s="51" t="s">
        <v>139</v>
      </c>
      <c r="D111" s="6" t="s">
        <v>10</v>
      </c>
      <c r="E111" s="6">
        <f>ROUND(EXP('Random Numbers'!AA110)/2.5*Averages!$J110+(1-'Random Numbers'!AA110^0.5)*VLOOKUP($D111,Averages!$H$113:$K$117,3,0),Proj_Rounding)</f>
        <v>2</v>
      </c>
      <c r="F111" s="6">
        <f>ROUND(EXP('Random Numbers'!AB110)/2.5*Averages!$J110+(1-'Random Numbers'!AB110^0.5)*VLOOKUP($D111,Averages!$H$113:$K$117,3,0),Proj_Rounding)</f>
        <v>1</v>
      </c>
      <c r="G111" s="6">
        <f>ROUND(EXP('Random Numbers'!AC110)/2.5*Averages!$J110+(1-'Random Numbers'!AC110^0.5)*VLOOKUP($D111,Averages!$H$113:$K$117,3,0),Proj_Rounding)</f>
        <v>2</v>
      </c>
      <c r="H111" s="6">
        <f>ROUND(EXP('Random Numbers'!AD110)/2.5*Averages!$J110+(1-'Random Numbers'!AD110^0.5)*VLOOKUP($D111,Averages!$H$113:$K$117,3,0),Proj_Rounding)</f>
        <v>2</v>
      </c>
      <c r="I111" s="6">
        <f>ROUND(EXP('Random Numbers'!AE110)/2.5*Averages!$J110+(1-'Random Numbers'!AE110^0.5)*VLOOKUP($D111,Averages!$H$113:$K$117,3,0),Proj_Rounding)</f>
        <v>1</v>
      </c>
      <c r="J111" s="6">
        <f>ROUND(EXP('Random Numbers'!AF110)/2.5*Averages!$J110+(1-'Random Numbers'!AF110^0.5)*VLOOKUP($D111,Averages!$H$113:$K$117,3,0),Proj_Rounding)</f>
        <v>1</v>
      </c>
      <c r="K111" s="6">
        <f>ROUND(EXP('Random Numbers'!AG110)/2.5*Averages!$J110+(1-'Random Numbers'!AG110^0.5)*VLOOKUP($D111,Averages!$H$113:$K$117,3,0),Proj_Rounding)</f>
        <v>1</v>
      </c>
      <c r="L111" s="6">
        <f>ROUND(EXP('Random Numbers'!AH110)/2.5*Averages!$J110+(1-'Random Numbers'!AH110^0.5)*VLOOKUP($D111,Averages!$H$113:$K$117,3,0),Proj_Rounding)</f>
        <v>1</v>
      </c>
      <c r="M111" s="6">
        <f>ROUND(EXP('Random Numbers'!AI110)/2.5*Averages!$J110+(1-'Random Numbers'!AI110^0.5)*VLOOKUP($D111,Averages!$H$113:$K$117,3,0),Proj_Rounding)</f>
        <v>1</v>
      </c>
      <c r="N111" s="6">
        <f>ROUND(EXP('Random Numbers'!AJ110)/2.5*Averages!$J110+(1-'Random Numbers'!AJ110^0.5)*VLOOKUP($D111,Averages!$H$113:$K$117,3,0),Proj_Rounding)</f>
        <v>2</v>
      </c>
      <c r="O111" s="6">
        <f>ROUND(EXP('Random Numbers'!AK110)/2.5*Averages!$J110+(1-'Random Numbers'!AK110^0.5)*VLOOKUP($D111,Averages!$H$113:$K$117,3,0),Proj_Rounding)</f>
        <v>1</v>
      </c>
      <c r="P111" s="6">
        <f>ROUND(EXP('Random Numbers'!AL110)/2.5*Averages!$J110+(1-'Random Numbers'!AL110^0.5)*VLOOKUP($D111,Averages!$H$113:$K$117,3,0),Proj_Rounding)</f>
        <v>1</v>
      </c>
      <c r="Q111" s="6">
        <f>ROUND(EXP('Random Numbers'!AM110)/2.5*Averages!$J110+(1-'Random Numbers'!AM110^0.5)*VLOOKUP($D111,Averages!$H$113:$K$117,3,0),Proj_Rounding)</f>
        <v>2</v>
      </c>
      <c r="R111" s="6">
        <f>ROUND(EXP('Random Numbers'!AN110)/2.5*Averages!$J110+(1-'Random Numbers'!AN110^0.5)*VLOOKUP($D111,Averages!$H$113:$K$117,3,0),Proj_Rounding)</f>
        <v>1</v>
      </c>
      <c r="S111" s="6">
        <f>ROUND(EXP('Random Numbers'!AO110)/2.5*Averages!$J110+(1-'Random Numbers'!AO110^0.5)*VLOOKUP($D111,Averages!$H$113:$K$117,3,0),Proj_Rounding)</f>
        <v>1</v>
      </c>
      <c r="T111" s="6">
        <f>ROUND(EXP('Random Numbers'!AP110)/2.5*Averages!$J110+(1-'Random Numbers'!AP110^0.5)*VLOOKUP($D111,Averages!$H$113:$K$117,3,0),Proj_Rounding)</f>
        <v>1</v>
      </c>
      <c r="U111" s="6">
        <f>ROUND(EXP('Random Numbers'!AQ110)/2.5*Averages!$J110+(1-'Random Numbers'!AQ110^0.5)*VLOOKUP($D111,Averages!$H$113:$K$117,3,0),Proj_Rounding)</f>
        <v>1</v>
      </c>
      <c r="V111" s="6">
        <f>ROUND(EXP('Random Numbers'!AR110)/2.5*Averages!$J110+(1-'Random Numbers'!AR110^0.5)*VLOOKUP($D111,Averages!$H$113:$K$117,3,0),Proj_Rounding)</f>
        <v>1</v>
      </c>
      <c r="W111" s="6">
        <f>ROUND(EXP('Random Numbers'!AS110)/2.5*Averages!$J110+(1-'Random Numbers'!AS110^0.5)*VLOOKUP($D111,Averages!$H$113:$K$117,3,0),Proj_Rounding)</f>
        <v>2</v>
      </c>
      <c r="X111" s="6">
        <f>ROUND(EXP('Random Numbers'!AT110)/2.5*Averages!$J110+(1-'Random Numbers'!AT110^0.5)*VLOOKUP($D111,Averages!$H$113:$K$117,3,0),Proj_Rounding)</f>
        <v>1</v>
      </c>
      <c r="Y111" s="6">
        <f>ROUND(EXP('Random Numbers'!AU110)/2.5*Averages!$J110+(1-'Random Numbers'!AU110^0.5)*VLOOKUP($D111,Averages!$H$113:$K$117,3,0),Proj_Rounding)</f>
        <v>2</v>
      </c>
      <c r="Z111" s="6">
        <f>ROUND(EXP('Random Numbers'!AV110)/2.5*Averages!$J110+(1-'Random Numbers'!AV110^0.5)*VLOOKUP($D111,Averages!$H$113:$K$117,3,0),Proj_Rounding)</f>
        <v>1</v>
      </c>
      <c r="AA111" s="6">
        <f>ROUND(EXP('Random Numbers'!AW110)/2.5*Averages!$J110+(1-'Random Numbers'!AW110^0.5)*VLOOKUP($D111,Averages!$H$113:$K$117,3,0),Proj_Rounding)</f>
        <v>1</v>
      </c>
      <c r="AB111" s="6">
        <f>ROUND(EXP('Random Numbers'!AX110)/2.5*Averages!$J110+(1-'Random Numbers'!AX110^0.5)*VLOOKUP($D111,Averages!$H$113:$K$117,3,0),Proj_Rounding)</f>
        <v>2</v>
      </c>
      <c r="AC111" s="49">
        <f>ROUND(EXP('Random Numbers'!AY110)/2.5*Averages!$J110+(1-'Random Numbers'!AY110^0.5)*VLOOKUP($D111,Averages!$H$113:$K$117,3,0),Proj_Rounding)</f>
        <v>1</v>
      </c>
      <c r="AD111" s="69">
        <f t="shared" si="1"/>
        <v>33</v>
      </c>
    </row>
    <row r="112" spans="2:30" ht="15" customHeight="1" x14ac:dyDescent="0.35">
      <c r="B112" s="32" t="s">
        <v>31</v>
      </c>
      <c r="C112" s="51" t="s">
        <v>140</v>
      </c>
      <c r="D112" s="6" t="s">
        <v>11</v>
      </c>
      <c r="E112" s="6">
        <f>ROUND(EXP('Random Numbers'!AA111)/2.5*Averages!$J111+(1-'Random Numbers'!AA111^0.5)*VLOOKUP($D112,Averages!$H$113:$K$117,3,0),Proj_Rounding)</f>
        <v>0</v>
      </c>
      <c r="F112" s="6">
        <f>ROUND(EXP('Random Numbers'!AB111)/2.5*Averages!$J111+(1-'Random Numbers'!AB111^0.5)*VLOOKUP($D112,Averages!$H$113:$K$117,3,0),Proj_Rounding)</f>
        <v>0</v>
      </c>
      <c r="G112" s="6">
        <f>ROUND(EXP('Random Numbers'!AC111)/2.5*Averages!$J111+(1-'Random Numbers'!AC111^0.5)*VLOOKUP($D112,Averages!$H$113:$K$117,3,0),Proj_Rounding)</f>
        <v>0</v>
      </c>
      <c r="H112" s="6">
        <f>ROUND(EXP('Random Numbers'!AD111)/2.5*Averages!$J111+(1-'Random Numbers'!AD111^0.5)*VLOOKUP($D112,Averages!$H$113:$K$117,3,0),Proj_Rounding)</f>
        <v>0</v>
      </c>
      <c r="I112" s="6">
        <f>ROUND(EXP('Random Numbers'!AE111)/2.5*Averages!$J111+(1-'Random Numbers'!AE111^0.5)*VLOOKUP($D112,Averages!$H$113:$K$117,3,0),Proj_Rounding)</f>
        <v>0</v>
      </c>
      <c r="J112" s="6">
        <f>ROUND(EXP('Random Numbers'!AF111)/2.5*Averages!$J111+(1-'Random Numbers'!AF111^0.5)*VLOOKUP($D112,Averages!$H$113:$K$117,3,0),Proj_Rounding)</f>
        <v>0</v>
      </c>
      <c r="K112" s="6">
        <f>ROUND(EXP('Random Numbers'!AG111)/2.5*Averages!$J111+(1-'Random Numbers'!AG111^0.5)*VLOOKUP($D112,Averages!$H$113:$K$117,3,0),Proj_Rounding)</f>
        <v>0</v>
      </c>
      <c r="L112" s="6">
        <f>ROUND(EXP('Random Numbers'!AH111)/2.5*Averages!$J111+(1-'Random Numbers'!AH111^0.5)*VLOOKUP($D112,Averages!$H$113:$K$117,3,0),Proj_Rounding)</f>
        <v>0</v>
      </c>
      <c r="M112" s="6">
        <f>ROUND(EXP('Random Numbers'!AI111)/2.5*Averages!$J111+(1-'Random Numbers'!AI111^0.5)*VLOOKUP($D112,Averages!$H$113:$K$117,3,0),Proj_Rounding)</f>
        <v>0</v>
      </c>
      <c r="N112" s="6">
        <f>ROUND(EXP('Random Numbers'!AJ111)/2.5*Averages!$J111+(1-'Random Numbers'!AJ111^0.5)*VLOOKUP($D112,Averages!$H$113:$K$117,3,0),Proj_Rounding)</f>
        <v>0</v>
      </c>
      <c r="O112" s="6">
        <f>ROUND(EXP('Random Numbers'!AK111)/2.5*Averages!$J111+(1-'Random Numbers'!AK111^0.5)*VLOOKUP($D112,Averages!$H$113:$K$117,3,0),Proj_Rounding)</f>
        <v>0</v>
      </c>
      <c r="P112" s="6">
        <f>ROUND(EXP('Random Numbers'!AL111)/2.5*Averages!$J111+(1-'Random Numbers'!AL111^0.5)*VLOOKUP($D112,Averages!$H$113:$K$117,3,0),Proj_Rounding)</f>
        <v>0</v>
      </c>
      <c r="Q112" s="6">
        <f>ROUND(EXP('Random Numbers'!AM111)/2.5*Averages!$J111+(1-'Random Numbers'!AM111^0.5)*VLOOKUP($D112,Averages!$H$113:$K$117,3,0),Proj_Rounding)</f>
        <v>0</v>
      </c>
      <c r="R112" s="6">
        <f>ROUND(EXP('Random Numbers'!AN111)/2.5*Averages!$J111+(1-'Random Numbers'!AN111^0.5)*VLOOKUP($D112,Averages!$H$113:$K$117,3,0),Proj_Rounding)</f>
        <v>0</v>
      </c>
      <c r="S112" s="6">
        <f>ROUND(EXP('Random Numbers'!AO111)/2.5*Averages!$J111+(1-'Random Numbers'!AO111^0.5)*VLOOKUP($D112,Averages!$H$113:$K$117,3,0),Proj_Rounding)</f>
        <v>0</v>
      </c>
      <c r="T112" s="6">
        <f>ROUND(EXP('Random Numbers'!AP111)/2.5*Averages!$J111+(1-'Random Numbers'!AP111^0.5)*VLOOKUP($D112,Averages!$H$113:$K$117,3,0),Proj_Rounding)</f>
        <v>0</v>
      </c>
      <c r="U112" s="6">
        <f>ROUND(EXP('Random Numbers'!AQ111)/2.5*Averages!$J111+(1-'Random Numbers'!AQ111^0.5)*VLOOKUP($D112,Averages!$H$113:$K$117,3,0),Proj_Rounding)</f>
        <v>0</v>
      </c>
      <c r="V112" s="6">
        <f>ROUND(EXP('Random Numbers'!AR111)/2.5*Averages!$J111+(1-'Random Numbers'!AR111^0.5)*VLOOKUP($D112,Averages!$H$113:$K$117,3,0),Proj_Rounding)</f>
        <v>0</v>
      </c>
      <c r="W112" s="6">
        <f>ROUND(EXP('Random Numbers'!AS111)/2.5*Averages!$J111+(1-'Random Numbers'!AS111^0.5)*VLOOKUP($D112,Averages!$H$113:$K$117,3,0),Proj_Rounding)</f>
        <v>0</v>
      </c>
      <c r="X112" s="6">
        <f>ROUND(EXP('Random Numbers'!AT111)/2.5*Averages!$J111+(1-'Random Numbers'!AT111^0.5)*VLOOKUP($D112,Averages!$H$113:$K$117,3,0),Proj_Rounding)</f>
        <v>0</v>
      </c>
      <c r="Y112" s="6">
        <f>ROUND(EXP('Random Numbers'!AU111)/2.5*Averages!$J111+(1-'Random Numbers'!AU111^0.5)*VLOOKUP($D112,Averages!$H$113:$K$117,3,0),Proj_Rounding)</f>
        <v>0</v>
      </c>
      <c r="Z112" s="6">
        <f>ROUND(EXP('Random Numbers'!AV111)/2.5*Averages!$J111+(1-'Random Numbers'!AV111^0.5)*VLOOKUP($D112,Averages!$H$113:$K$117,3,0),Proj_Rounding)</f>
        <v>0</v>
      </c>
      <c r="AA112" s="6">
        <f>ROUND(EXP('Random Numbers'!AW111)/2.5*Averages!$J111+(1-'Random Numbers'!AW111^0.5)*VLOOKUP($D112,Averages!$H$113:$K$117,3,0),Proj_Rounding)</f>
        <v>0</v>
      </c>
      <c r="AB112" s="6">
        <f>ROUND(EXP('Random Numbers'!AX111)/2.5*Averages!$J111+(1-'Random Numbers'!AX111^0.5)*VLOOKUP($D112,Averages!$H$113:$K$117,3,0),Proj_Rounding)</f>
        <v>0</v>
      </c>
      <c r="AC112" s="49">
        <f>ROUND(EXP('Random Numbers'!AY111)/2.5*Averages!$J111+(1-'Random Numbers'!AY111^0.5)*VLOOKUP($D112,Averages!$H$113:$K$117,3,0),Proj_Rounding)</f>
        <v>0</v>
      </c>
      <c r="AD112" s="69">
        <f t="shared" si="1"/>
        <v>0</v>
      </c>
    </row>
    <row r="113" spans="2:30" ht="15" customHeight="1" x14ac:dyDescent="0.35">
      <c r="B113" s="33" t="s">
        <v>31</v>
      </c>
      <c r="C113" s="52" t="s">
        <v>141</v>
      </c>
      <c r="D113" s="34" t="s">
        <v>11</v>
      </c>
      <c r="E113" s="34">
        <f>ROUND(EXP('Random Numbers'!AA112)/2.5*Averages!$J112+(1-'Random Numbers'!AA112^0.5)*VLOOKUP($D113,Averages!$H$113:$K$117,3,0),Proj_Rounding)</f>
        <v>0</v>
      </c>
      <c r="F113" s="34">
        <f>ROUND(EXP('Random Numbers'!AB112)/2.5*Averages!$J112+(1-'Random Numbers'!AB112^0.5)*VLOOKUP($D113,Averages!$H$113:$K$117,3,0),Proj_Rounding)</f>
        <v>0</v>
      </c>
      <c r="G113" s="34">
        <f>ROUND(EXP('Random Numbers'!AC112)/2.5*Averages!$J112+(1-'Random Numbers'!AC112^0.5)*VLOOKUP($D113,Averages!$H$113:$K$117,3,0),Proj_Rounding)</f>
        <v>0</v>
      </c>
      <c r="H113" s="34">
        <f>ROUND(EXP('Random Numbers'!AD112)/2.5*Averages!$J112+(1-'Random Numbers'!AD112^0.5)*VLOOKUP($D113,Averages!$H$113:$K$117,3,0),Proj_Rounding)</f>
        <v>0</v>
      </c>
      <c r="I113" s="34">
        <f>ROUND(EXP('Random Numbers'!AE112)/2.5*Averages!$J112+(1-'Random Numbers'!AE112^0.5)*VLOOKUP($D113,Averages!$H$113:$K$117,3,0),Proj_Rounding)</f>
        <v>0</v>
      </c>
      <c r="J113" s="34">
        <f>ROUND(EXP('Random Numbers'!AF112)/2.5*Averages!$J112+(1-'Random Numbers'!AF112^0.5)*VLOOKUP($D113,Averages!$H$113:$K$117,3,0),Proj_Rounding)</f>
        <v>0</v>
      </c>
      <c r="K113" s="34">
        <f>ROUND(EXP('Random Numbers'!AG112)/2.5*Averages!$J112+(1-'Random Numbers'!AG112^0.5)*VLOOKUP($D113,Averages!$H$113:$K$117,3,0),Proj_Rounding)</f>
        <v>0</v>
      </c>
      <c r="L113" s="34">
        <f>ROUND(EXP('Random Numbers'!AH112)/2.5*Averages!$J112+(1-'Random Numbers'!AH112^0.5)*VLOOKUP($D113,Averages!$H$113:$K$117,3,0),Proj_Rounding)</f>
        <v>0</v>
      </c>
      <c r="M113" s="34">
        <f>ROUND(EXP('Random Numbers'!AI112)/2.5*Averages!$J112+(1-'Random Numbers'!AI112^0.5)*VLOOKUP($D113,Averages!$H$113:$K$117,3,0),Proj_Rounding)</f>
        <v>0</v>
      </c>
      <c r="N113" s="34">
        <f>ROUND(EXP('Random Numbers'!AJ112)/2.5*Averages!$J112+(1-'Random Numbers'!AJ112^0.5)*VLOOKUP($D113,Averages!$H$113:$K$117,3,0),Proj_Rounding)</f>
        <v>0</v>
      </c>
      <c r="O113" s="34">
        <f>ROUND(EXP('Random Numbers'!AK112)/2.5*Averages!$J112+(1-'Random Numbers'!AK112^0.5)*VLOOKUP($D113,Averages!$H$113:$K$117,3,0),Proj_Rounding)</f>
        <v>0</v>
      </c>
      <c r="P113" s="34">
        <f>ROUND(EXP('Random Numbers'!AL112)/2.5*Averages!$J112+(1-'Random Numbers'!AL112^0.5)*VLOOKUP($D113,Averages!$H$113:$K$117,3,0),Proj_Rounding)</f>
        <v>0</v>
      </c>
      <c r="Q113" s="34">
        <f>ROUND(EXP('Random Numbers'!AM112)/2.5*Averages!$J112+(1-'Random Numbers'!AM112^0.5)*VLOOKUP($D113,Averages!$H$113:$K$117,3,0),Proj_Rounding)</f>
        <v>0</v>
      </c>
      <c r="R113" s="34">
        <f>ROUND(EXP('Random Numbers'!AN112)/2.5*Averages!$J112+(1-'Random Numbers'!AN112^0.5)*VLOOKUP($D113,Averages!$H$113:$K$117,3,0),Proj_Rounding)</f>
        <v>0</v>
      </c>
      <c r="S113" s="34">
        <f>ROUND(EXP('Random Numbers'!AO112)/2.5*Averages!$J112+(1-'Random Numbers'!AO112^0.5)*VLOOKUP($D113,Averages!$H$113:$K$117,3,0),Proj_Rounding)</f>
        <v>0</v>
      </c>
      <c r="T113" s="34">
        <f>ROUND(EXP('Random Numbers'!AP112)/2.5*Averages!$J112+(1-'Random Numbers'!AP112^0.5)*VLOOKUP($D113,Averages!$H$113:$K$117,3,0),Proj_Rounding)</f>
        <v>0</v>
      </c>
      <c r="U113" s="34">
        <f>ROUND(EXP('Random Numbers'!AQ112)/2.5*Averages!$J112+(1-'Random Numbers'!AQ112^0.5)*VLOOKUP($D113,Averages!$H$113:$K$117,3,0),Proj_Rounding)</f>
        <v>0</v>
      </c>
      <c r="V113" s="34">
        <f>ROUND(EXP('Random Numbers'!AR112)/2.5*Averages!$J112+(1-'Random Numbers'!AR112^0.5)*VLOOKUP($D113,Averages!$H$113:$K$117,3,0),Proj_Rounding)</f>
        <v>0</v>
      </c>
      <c r="W113" s="34">
        <f>ROUND(EXP('Random Numbers'!AS112)/2.5*Averages!$J112+(1-'Random Numbers'!AS112^0.5)*VLOOKUP($D113,Averages!$H$113:$K$117,3,0),Proj_Rounding)</f>
        <v>0</v>
      </c>
      <c r="X113" s="34">
        <f>ROUND(EXP('Random Numbers'!AT112)/2.5*Averages!$J112+(1-'Random Numbers'!AT112^0.5)*VLOOKUP($D113,Averages!$H$113:$K$117,3,0),Proj_Rounding)</f>
        <v>0</v>
      </c>
      <c r="Y113" s="34">
        <f>ROUND(EXP('Random Numbers'!AU112)/2.5*Averages!$J112+(1-'Random Numbers'!AU112^0.5)*VLOOKUP($D113,Averages!$H$113:$K$117,3,0),Proj_Rounding)</f>
        <v>0</v>
      </c>
      <c r="Z113" s="34">
        <f>ROUND(EXP('Random Numbers'!AV112)/2.5*Averages!$J112+(1-'Random Numbers'!AV112^0.5)*VLOOKUP($D113,Averages!$H$113:$K$117,3,0),Proj_Rounding)</f>
        <v>0</v>
      </c>
      <c r="AA113" s="34">
        <f>ROUND(EXP('Random Numbers'!AW112)/2.5*Averages!$J112+(1-'Random Numbers'!AW112^0.5)*VLOOKUP($D113,Averages!$H$113:$K$117,3,0),Proj_Rounding)</f>
        <v>0</v>
      </c>
      <c r="AB113" s="34">
        <f>ROUND(EXP('Random Numbers'!AX112)/2.5*Averages!$J112+(1-'Random Numbers'!AX112^0.5)*VLOOKUP($D113,Averages!$H$113:$K$117,3,0),Proj_Rounding)</f>
        <v>0</v>
      </c>
      <c r="AC113" s="50">
        <f>ROUND(EXP('Random Numbers'!AY112)/2.5*Averages!$J112+(1-'Random Numbers'!AY112^0.5)*VLOOKUP($D113,Averages!$H$113:$K$117,3,0),Proj_Rounding)</f>
        <v>0</v>
      </c>
      <c r="AD113" s="70">
        <f t="shared" si="1"/>
        <v>0</v>
      </c>
    </row>
  </sheetData>
  <dataValidations count="1">
    <dataValidation type="list" allowBlank="1" showInputMessage="1" showErrorMessage="1" sqref="D4:D113" xr:uid="{C497D169-7B47-474B-8FEA-EFD038B7452F}">
      <formula1>"Bowler, Batsman, All-Rounder, Wicketkeeper"</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E74D6C390916B4A8494C33A5D3CA82B" ma:contentTypeVersion="16" ma:contentTypeDescription="Create a new document." ma:contentTypeScope="" ma:versionID="5fec736d704c56b3a5e34d7901886388">
  <xsd:schema xmlns:xsd="http://www.w3.org/2001/XMLSchema" xmlns:xs="http://www.w3.org/2001/XMLSchema" xmlns:p="http://schemas.microsoft.com/office/2006/metadata/properties" xmlns:ns1="http://schemas.microsoft.com/sharepoint/v3" xmlns:ns2="307a12b3-3a39-4e5f-afa6-4629bb16037e" xmlns:ns3="1f0d55de-41a8-442a-939a-8c7a93a15acc" targetNamespace="http://schemas.microsoft.com/office/2006/metadata/properties" ma:root="true" ma:fieldsID="005e28bcc4fde7b9fbbbb684eaded443" ns1:_="" ns2:_="" ns3:_="">
    <xsd:import namespace="http://schemas.microsoft.com/sharepoint/v3"/>
    <xsd:import namespace="307a12b3-3a39-4e5f-afa6-4629bb16037e"/>
    <xsd:import namespace="1f0d55de-41a8-442a-939a-8c7a93a15ac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7a12b3-3a39-4e5f-afa6-4629bb1603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790f828-4d96-4d10-bc53-6c3febba0be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0d55de-41a8-442a-939a-8c7a93a15acc"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438ea2c-1d97-4ed9-8a85-6ab57bb76901}" ma:internalName="TaxCatchAll" ma:showField="CatchAllData" ma:web="1f0d55de-41a8-442a-939a-8c7a93a15acc">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0CC172-13F6-4C6A-8EAE-6B3FC930A26B}">
  <ds:schemaRefs>
    <ds:schemaRef ds:uri="http://schemas.microsoft.com/sharepoint/v3/contenttype/forms"/>
  </ds:schemaRefs>
</ds:datastoreItem>
</file>

<file path=customXml/itemProps2.xml><?xml version="1.0" encoding="utf-8"?>
<ds:datastoreItem xmlns:ds="http://schemas.openxmlformats.org/officeDocument/2006/customXml" ds:itemID="{DA0F526E-70CA-4DD6-A409-5C7E01C5D4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7a12b3-3a39-4e5f-afa6-4629bb16037e"/>
    <ds:schemaRef ds:uri="1f0d55de-41a8-442a-939a-8c7a93a15a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Audit trail</vt:lpstr>
      <vt:lpstr>Player-Wise Data</vt:lpstr>
      <vt:lpstr>Data Checks</vt:lpstr>
      <vt:lpstr>Parameters</vt:lpstr>
      <vt:lpstr>Averages</vt:lpstr>
      <vt:lpstr>Random Numbers</vt:lpstr>
      <vt:lpstr>Random Number Checks</vt:lpstr>
      <vt:lpstr>Runs</vt:lpstr>
      <vt:lpstr>Wickets</vt:lpstr>
      <vt:lpstr>Catches</vt:lpstr>
      <vt:lpstr>Tournament Results</vt:lpstr>
      <vt:lpstr>Points_Table</vt:lpstr>
      <vt:lpstr>Points_Table_Match</vt:lpstr>
      <vt:lpstr>Price_Money_Per_Point</vt:lpstr>
      <vt:lpstr>Price_Per_Point</vt:lpstr>
      <vt:lpstr>Price_Rounding</vt:lpstr>
      <vt:lpstr>Proj_Rounding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2022-05-15T11:43:23Z</dcterms:created>
  <dcterms:modified xsi:type="dcterms:W3CDTF">2023-12-08T13:18:40Z</dcterms:modified>
</cp:coreProperties>
</file>